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8\docs\"/>
    </mc:Choice>
  </mc:AlternateContent>
  <bookViews>
    <workbookView xWindow="285" yWindow="15" windowWidth="12120" windowHeight="8160" tabRatio="864"/>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externalReferences>
    <externalReference r:id="rId10"/>
  </externalReference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Psych!$A$1:$D$58</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71027" fullCalcOnLoad="1"/>
</workbook>
</file>

<file path=xl/calcChain.xml><?xml version="1.0" encoding="utf-8"?>
<calcChain xmlns="http://schemas.openxmlformats.org/spreadsheetml/2006/main">
  <c r="D56" i="19" l="1"/>
  <c r="D55" i="19"/>
  <c r="D37" i="19"/>
  <c r="D39" i="19"/>
  <c r="D52" i="19"/>
  <c r="C37" i="19"/>
  <c r="D28" i="19"/>
  <c r="D27" i="19"/>
  <c r="D26" i="19"/>
  <c r="D25" i="19"/>
  <c r="D22" i="19"/>
  <c r="D20" i="19"/>
  <c r="D19" i="19"/>
  <c r="D12" i="19"/>
  <c r="D10" i="19"/>
  <c r="D9" i="19"/>
  <c r="D8" i="19"/>
  <c r="D6" i="19"/>
  <c r="D5" i="19"/>
  <c r="D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D53" i="19"/>
  <c r="D50" i="19"/>
  <c r="D49" i="19"/>
  <c r="D44" i="19"/>
  <c r="D45" i="19"/>
  <c r="D46" i="19"/>
  <c r="D48" i="19"/>
  <c r="D51" i="19"/>
  <c r="D47" i="19"/>
  <c r="D54" i="19"/>
  <c r="D57" i="19"/>
</calcChain>
</file>

<file path=xl/sharedStrings.xml><?xml version="1.0" encoding="utf-8"?>
<sst xmlns="http://schemas.openxmlformats.org/spreadsheetml/2006/main" count="551" uniqueCount="348">
  <si>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</si>
  <si>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</si>
  <si>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</si>
  <si>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</si>
  <si>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</si>
  <si>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</si>
  <si>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</si>
  <si>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</si>
  <si>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</si>
  <si>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</si>
  <si>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</si>
  <si>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</si>
  <si>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</si>
  <si>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</si>
  <si>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</si>
  <si>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</si>
  <si>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</si>
  <si>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</si>
  <si>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</si>
  <si>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</si>
  <si>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</si>
  <si>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</si>
  <si>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</si>
  <si>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</si>
  <si>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</si>
  <si>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</si>
  <si>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</si>
  <si>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</si>
  <si>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</si>
  <si>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</si>
  <si>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</si>
  <si>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</si>
  <si>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</si>
  <si>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</si>
  <si>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</si>
  <si>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</si>
  <si>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</si>
  <si>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</si>
  <si>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</si>
  <si>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</si>
  <si>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</si>
  <si>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</si>
  <si>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</si>
  <si>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</si>
  <si>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</si>
  <si>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</si>
  <si>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</si>
  <si>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</si>
  <si>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</si>
  <si>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</si>
  <si>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</si>
  <si>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</si>
  <si>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</si>
  <si>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</si>
  <si>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</si>
  <si>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</si>
  <si>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</si>
  <si>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</si>
  <si>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</si>
  <si>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</si>
  <si>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</si>
  <si>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</si>
  <si>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</si>
  <si>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</si>
  <si>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</si>
  <si>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</si>
  <si>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</si>
  <si>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</si>
  <si>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</si>
  <si>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</si>
  <si>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</si>
  <si>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</si>
  <si>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</si>
  <si>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</si>
  <si>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</si>
  <si>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</si>
  <si>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</si>
  <si>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If Group Average Arithmetic Inlier LOS for the DRG &gt; 1, then Transfer Adj. Factor is 120%</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</si>
  <si>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</si>
  <si>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</si>
  <si>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</si>
  <si>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</si>
  <si>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</si>
  <si>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</si>
  <si>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</si>
  <si>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</si>
  <si>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</si>
  <si>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</si>
  <si>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</si>
  <si>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</si>
  <si>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</si>
  <si>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</si>
  <si>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</si>
  <si>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</si>
  <si>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</si>
  <si>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</si>
  <si>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</si>
  <si>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</si>
  <si>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</si>
  <si>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</si>
  <si>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</si>
  <si>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</si>
  <si>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</si>
  <si>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</si>
  <si>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</si>
  <si>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</si>
  <si>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</si>
  <si>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</si>
  <si>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</si>
  <si>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</si>
  <si>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</si>
  <si>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</si>
  <si>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</si>
  <si>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</si>
  <si>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</si>
  <si>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</si>
  <si>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</si>
  <si>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</si>
  <si>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</si>
  <si>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</si>
  <si>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</si>
  <si>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</si>
  <si>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</si>
  <si>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</si>
  <si>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</si>
  <si>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</si>
  <si>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</si>
  <si>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</si>
  <si>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</si>
  <si>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</si>
  <si>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</si>
  <si>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</si>
  <si>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</si>
  <si>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</si>
  <si>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</si>
  <si>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</si>
  <si>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</si>
  <si>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</si>
  <si>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</si>
  <si>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</si>
  <si>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</si>
  <si>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</si>
  <si>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</si>
  <si>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</si>
  <si>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</si>
  <si>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</si>
  <si>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</si>
  <si>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</si>
  <si>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</si>
  <si>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</si>
  <si>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</si>
  <si>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</si>
  <si>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</si>
  <si>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</si>
  <si>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</si>
  <si>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</si>
  <si>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</si>
  <si>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</si>
  <si>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</si>
  <si>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</si>
  <si>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</si>
  <si>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</si>
  <si>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</si>
  <si>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</si>
  <si>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</si>
  <si>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</si>
  <si>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</si>
  <si>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</si>
  <si>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</si>
  <si>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</si>
  <si>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</si>
  <si>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</si>
  <si>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</si>
  <si>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</si>
  <si>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</si>
  <si>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</si>
  <si>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</si>
  <si>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</si>
  <si>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</si>
  <si>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</si>
  <si>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</si>
  <si>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</si>
  <si>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</si>
  <si>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</si>
  <si>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</si>
  <si>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</si>
  <si>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</si>
  <si>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</si>
  <si>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</si>
  <si>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</si>
  <si>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</si>
  <si>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</si>
  <si>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</si>
  <si>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</si>
  <si>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</si>
  <si>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</si>
  <si>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</si>
  <si>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The SIW APR-DRG Table is available on the DOH public website at: http://www.nyhealth.gov/facilities/hospital/reimbursement/apr-drg/</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</si>
  <si>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</si>
  <si>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</si>
  <si>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</si>
  <si>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</si>
  <si>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</si>
  <si>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</si>
  <si>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</si>
  <si>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</si>
  <si>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</si>
  <si>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</si>
  <si>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</si>
  <si>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</si>
  <si>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</si>
  <si>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</si>
  <si>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</si>
  <si>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</si>
  <si>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</si>
  <si>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</si>
  <si>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</si>
  <si>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</si>
  <si>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</si>
  <si>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</si>
  <si>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</si>
  <si>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</si>
  <si>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</si>
  <si>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</si>
  <si>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</si>
  <si>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</si>
  <si>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</si>
  <si>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The SIW APR-DRG Table and other Payment Tables are available on the DOH public website at: http://www.health.ny.gov/facilities/hospital/reimbursement/apr-drg/weights/</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</si>
  <si>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</si>
  <si>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</si>
  <si>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</si>
  <si>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</si>
  <si>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</si>
  <si>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</si>
  <si>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</si>
  <si>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</si>
  <si>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</si>
  <si>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</si>
  <si>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</si>
  <si>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</si>
  <si>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</si>
  <si>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</si>
  <si>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</si>
  <si>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</si>
  <si>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</si>
  <si>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</si>
  <si>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</si>
  <si>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</si>
  <si>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</si>
  <si>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</si>
  <si>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</si>
  <si>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</si>
  <si>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</si>
  <si>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</si>
  <si>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</si>
  <si>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</si>
  <si>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</si>
  <si>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</si>
  <si>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</si>
  <si>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</si>
  <si>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</si>
  <si>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</si>
  <si>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</si>
  <si>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</si>
  <si>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</si>
  <si>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Payment Example:</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</si>
  <si>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</si>
  <si>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</si>
  <si>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</si>
  <si>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</si>
  <si>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</si>
  <si>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</si>
  <si>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</si>
  <si>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</si>
  <si>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</si>
  <si>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</si>
  <si>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</si>
  <si>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</si>
  <si>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</si>
  <si>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</si>
  <si>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</si>
  <si>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</si>
  <si>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</si>
  <si>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</si>
  <si>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</si>
  <si>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</si>
  <si>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</si>
  <si>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</si>
  <si>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</si>
  <si>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</si>
  <si>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</si>
  <si>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</si>
  <si>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</si>
  <si>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</si>
  <si>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</si>
  <si>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</si>
  <si>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</si>
  <si>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</si>
  <si>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</si>
  <si>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</si>
  <si>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</si>
  <si>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</si>
  <si>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</si>
  <si>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</si>
  <si>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</si>
  <si>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</si>
  <si>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</si>
  <si>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</si>
  <si>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</si>
  <si>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</si>
  <si>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</si>
  <si>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</si>
  <si>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</si>
  <si>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</si>
  <si>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</si>
  <si>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</si>
  <si>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</si>
  <si>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</si>
  <si>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</si>
  <si>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</si>
  <si>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</si>
  <si>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</si>
  <si>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</si>
  <si>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</si>
  <si>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</si>
  <si>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</si>
  <si>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</si>
  <si>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</si>
  <si>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</si>
  <si>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</si>
  <si>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</si>
  <si>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</si>
  <si>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</si>
  <si>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</si>
  <si>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r>
      <t xml:space="preserve">                              ALC Rates: Psychiatric </t>
    </r>
    <r>
      <rPr>
        <b/>
        <i/>
        <sz val="10"/>
        <color indexed="18"/>
        <rFont val="Arial"/>
        <family val="2"/>
      </rPr>
      <t>(2962, 2963)</t>
    </r>
    <r>
      <rPr>
        <b/>
        <sz val="10"/>
        <rFont val="Times New Roman"/>
        <family val="1"/>
      </rPr>
      <t/>
    </r>
  </si>
  <si>
    <t>Age Factor (17 &amp; under =1.0872, 18 &amp; over =1.0000)</t>
  </si>
  <si>
    <t>High Cost Outlier Payment is in addition to the Inlier payment calculated on the Inlier worksheet tab.</t>
  </si>
  <si>
    <t>Total Transfer Payment cannot exceed the amount that would have been paid if the patient had been discharged (Inlier).</t>
  </si>
  <si>
    <t>PUB_IP_MA_HMO_Acute_Col 14</t>
  </si>
  <si>
    <t>(PUB_IP_MA_HMO_Acute_Col 13)</t>
  </si>
  <si>
    <t>PUB_IP_MA_HMO_Acute_Col 7 (plus any applicable non-comparable add-ons from Cols 8 - 13)</t>
  </si>
  <si>
    <t>PUB_IP_MA_HMO_Acute_Col 16</t>
  </si>
  <si>
    <t>PUB_IP_MA_HMO_EU (Col 5)</t>
  </si>
  <si>
    <t>PUB_IP_MA_HMO_EU (Col 6) x number of days</t>
  </si>
  <si>
    <t xml:space="preserve">PUB_IP_MA_HMO_EU (Col 8) x number of treatments        </t>
  </si>
  <si>
    <t>PUB_IP_MA_HMO_EU (Col 9)</t>
  </si>
  <si>
    <t>PUB_IP_MA_HMO_EU_Applicable EU Rate (col 1 or 10 or 14 or 17)</t>
  </si>
  <si>
    <t xml:space="preserve">PUB_IP_MA_HMO_EU_Applicable EU ALC Rate Code (col 4 or 13 or 16 or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</si>
</sst>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168" formatCode="0.0000"/>
  </numFmts>
  <fonts count="45" x14ac:knownFonts="1">
    <font>
      <sz val="10"/>
      <name val="Arial"/>
    </font>
    <font>
      <sz val="10"/>
      <name val="Arial"/>
      <family val="2"/>
    </font>
    <font>
      <b/>
      <sz val="10"/>
      <name val="Times New Roman"/>
      <family val="1"/>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b/>
      <i/>
      <u/>
      <sz val="10"/>
      <color rgb="FF000099"/>
      <name val="Arial"/>
      <family val="2"/>
    </font>
    <font>
      <sz val="9"/>
      <color theme="1"/>
      <name val="Arial"/>
      <family val="2"/>
    </font>
    <font>
      <b/>
      <sz val="9"/>
      <color theme="1"/>
      <name val="Arial"/>
      <family val="2"/>
    </font>
    <font>
      <b/>
      <sz val="13"/>
      <color theme="1"/>
      <name val="Arial"/>
      <family val="2"/>
    </font>
    <font>
      <b/>
      <i/>
      <sz val="12"/>
      <color theme="1"/>
      <name val="Arial"/>
      <family val="2"/>
    </font>
    <font>
      <b/>
      <i/>
      <sz val="11"/>
      <color rgb="FF000000"/>
      <name val="Arial"/>
      <family val="2"/>
    </font>
    <font>
      <b/>
      <sz val="11"/>
      <color rgb="FF000099"/>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0">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7" fillId="3" borderId="0" xfId="0" applyFont="1" applyFill="1"/>
    <xf numFmtId="0" fontId="3" fillId="0" borderId="0" xfId="0" applyFont="1" applyAlignment="1">
      <alignment wrapText="1"/>
    </xf>
    <xf numFmtId="0" fontId="3" fillId="9" borderId="0" xfId="0" applyFont="1" applyFill="1"/>
    <xf numFmtId="0" fontId="4" fillId="10" borderId="0" xfId="0" applyFont="1" applyFill="1" applyAlignment="1">
      <alignment horizontal="center"/>
    </xf>
    <xf numFmtId="0" fontId="8"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quotePrefix="1" applyFont="1" applyAlignment="1">
      <alignment horizontal="left" wrapText="1"/>
    </xf>
    <xf numFmtId="0" fontId="1" fillId="0" borderId="0" xfId="0" applyFont="1"/>
    <xf numFmtId="0" fontId="19" fillId="0" borderId="0" xfId="0" applyFont="1"/>
    <xf numFmtId="0" fontId="20"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xf>
    <xf numFmtId="8" fontId="19" fillId="0" borderId="42" xfId="0" applyNumberFormat="1" applyFont="1" applyBorder="1" applyAlignment="1">
      <alignment horizontal="center" vertical="center" wrapText="1"/>
    </xf>
    <xf numFmtId="0" fontId="19" fillId="0" borderId="44" xfId="0" applyFont="1" applyBorder="1" applyAlignment="1">
      <alignment horizontal="center" vertical="center" wrapText="1"/>
    </xf>
    <xf numFmtId="8" fontId="19" fillId="0" borderId="43" xfId="0" applyNumberFormat="1" applyFont="1" applyBorder="1" applyAlignment="1">
      <alignment horizontal="center" vertical="center" wrapText="1"/>
    </xf>
    <xf numFmtId="49" fontId="17" fillId="2" borderId="1" xfId="0" applyNumberFormat="1" applyFont="1" applyFill="1" applyBorder="1" applyAlignment="1">
      <alignment horizontal="center"/>
    </xf>
    <xf numFmtId="0" fontId="16" fillId="2" borderId="2" xfId="0" quotePrefix="1"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0" borderId="0" xfId="0" applyFont="1"/>
    <xf numFmtId="0" fontId="23" fillId="4" borderId="4" xfId="0" quotePrefix="1" applyFont="1" applyFill="1" applyBorder="1" applyAlignment="1">
      <alignment horizontal="center"/>
    </xf>
    <xf numFmtId="0" fontId="23" fillId="4" borderId="5" xfId="0" quotePrefix="1" applyFont="1" applyFill="1" applyBorder="1" applyAlignment="1">
      <alignment horizontal="center"/>
    </xf>
    <xf numFmtId="0" fontId="3" fillId="0" borderId="0" xfId="0" applyFont="1"/>
    <xf numFmtId="49"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18" fillId="2" borderId="8" xfId="0" quotePrefix="1" applyFont="1" applyFill="1" applyBorder="1" applyAlignment="1">
      <alignment horizontal="center"/>
    </xf>
    <xf numFmtId="0" fontId="18" fillId="2" borderId="9" xfId="0" quotePrefix="1" applyFont="1" applyFill="1" applyBorder="1" applyAlignment="1">
      <alignment horizontal="center"/>
    </xf>
    <xf numFmtId="0" fontId="3" fillId="0" borderId="0" xfId="0" applyFont="1" applyFill="1"/>
    <xf numFmtId="0" fontId="3" fillId="0" borderId="6" xfId="0" applyNumberFormat="1"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 fillId="0" borderId="11"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quotePrefix="1" applyFont="1" applyBorder="1" applyAlignment="1">
      <alignment horizontal="left" vertical="center" wrapText="1"/>
    </xf>
    <xf numFmtId="0" fontId="23" fillId="4" borderId="8" xfId="0" quotePrefix="1" applyFont="1" applyFill="1" applyBorder="1" applyAlignment="1">
      <alignment horizontal="center"/>
    </xf>
    <xf numFmtId="0" fontId="23" fillId="4" borderId="9" xfId="0" quotePrefix="1" applyFont="1" applyFill="1" applyBorder="1" applyAlignment="1">
      <alignment horizontal="center"/>
    </xf>
    <xf numFmtId="0" fontId="18" fillId="0" borderId="8" xfId="0" quotePrefix="1" applyFont="1" applyFill="1" applyBorder="1" applyAlignment="1">
      <alignment horizontal="center"/>
    </xf>
    <xf numFmtId="0" fontId="18" fillId="0" borderId="9" xfId="0" quotePrefix="1" applyFont="1" applyFill="1" applyBorder="1" applyAlignment="1">
      <alignment horizontal="center"/>
    </xf>
    <xf numFmtId="0" fontId="3" fillId="0" borderId="11" xfId="0" applyNumberFormat="1" applyFont="1" applyFill="1" applyBorder="1" applyAlignment="1">
      <alignment horizontal="righ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49" fontId="3" fillId="0" borderId="11"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3" fillId="6" borderId="4" xfId="0" quotePrefix="1" applyFont="1" applyFill="1" applyBorder="1" applyAlignment="1">
      <alignment horizontal="center"/>
    </xf>
    <xf numFmtId="0" fontId="23" fillId="6" borderId="5" xfId="0" quotePrefix="1" applyFont="1" applyFill="1" applyBorder="1" applyAlignment="1">
      <alignment horizontal="center"/>
    </xf>
    <xf numFmtId="49" fontId="3" fillId="6" borderId="11" xfId="0" applyNumberFormat="1" applyFont="1" applyFill="1" applyBorder="1" applyAlignment="1">
      <alignment horizontal="center" vertical="center"/>
    </xf>
    <xf numFmtId="0" fontId="3" fillId="6" borderId="8" xfId="0" applyFont="1" applyFill="1" applyBorder="1" applyAlignment="1">
      <alignment horizontal="left" vertical="center" wrapText="1"/>
    </xf>
    <xf numFmtId="10" fontId="3" fillId="6" borderId="8" xfId="0" applyNumberFormat="1" applyFont="1" applyFill="1" applyBorder="1" applyAlignment="1">
      <alignment horizontal="center" vertical="center" wrapText="1"/>
    </xf>
    <xf numFmtId="10" fontId="3" fillId="6" borderId="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49" fontId="34" fillId="11" borderId="12" xfId="0" applyNumberFormat="1" applyFont="1" applyFill="1" applyBorder="1" applyAlignment="1">
      <alignment horizontal="right" vertical="top"/>
    </xf>
    <xf numFmtId="49" fontId="3" fillId="0" borderId="0" xfId="0" applyNumberFormat="1" applyFont="1" applyAlignment="1">
      <alignment horizontal="center" vertical="center"/>
    </xf>
    <xf numFmtId="0" fontId="3" fillId="0" borderId="0" xfId="0" applyFont="1" applyAlignment="1"/>
    <xf numFmtId="49" fontId="3" fillId="0" borderId="0" xfId="0" applyNumberFormat="1" applyFont="1" applyAlignment="1">
      <alignment horizontal="center"/>
    </xf>
    <xf numFmtId="0" fontId="25" fillId="0" borderId="0" xfId="0" applyFont="1"/>
    <xf numFmtId="49" fontId="3" fillId="0" borderId="11" xfId="0" applyNumberFormat="1" applyFont="1" applyFill="1" applyBorder="1" applyAlignment="1">
      <alignment horizontal="center" vertical="center"/>
    </xf>
    <xf numFmtId="0" fontId="26" fillId="2" borderId="7" xfId="0" quotePrefix="1" applyFont="1" applyFill="1" applyBorder="1" applyAlignment="1">
      <alignment horizontal="center"/>
    </xf>
    <xf numFmtId="0" fontId="26" fillId="2" borderId="10" xfId="0" quotePrefix="1" applyFont="1" applyFill="1" applyBorder="1" applyAlignment="1">
      <alignment horizont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5" fillId="12" borderId="6" xfId="0" quotePrefix="1" applyFont="1" applyFill="1" applyBorder="1" applyAlignment="1">
      <alignment horizontal="left" vertical="center"/>
    </xf>
    <xf numFmtId="0" fontId="3" fillId="12" borderId="7" xfId="0" quotePrefix="1" applyFont="1" applyFill="1" applyBorder="1" applyAlignment="1">
      <alignment horizontal="left" vertical="center"/>
    </xf>
    <xf numFmtId="0" fontId="26" fillId="12" borderId="7" xfId="0" quotePrefix="1" applyFont="1" applyFill="1" applyBorder="1" applyAlignment="1">
      <alignment horizontal="center"/>
    </xf>
    <xf numFmtId="0" fontId="26" fillId="12" borderId="10" xfId="0" quotePrefix="1" applyFont="1" applyFill="1" applyBorder="1" applyAlignment="1">
      <alignment horizontal="center"/>
    </xf>
    <xf numFmtId="49" fontId="3" fillId="0" borderId="1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Fill="1" applyBorder="1" applyAlignment="1">
      <alignment horizontal="right" vertical="center" wrapText="1"/>
    </xf>
    <xf numFmtId="9" fontId="3" fillId="0" borderId="7"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7" borderId="13" xfId="0" applyFont="1" applyFill="1" applyBorder="1"/>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3" fillId="0" borderId="14" xfId="0" applyNumberFormat="1" applyFont="1" applyFill="1" applyBorder="1" applyAlignment="1">
      <alignment horizontal="right" vertical="center" wrapText="1"/>
    </xf>
    <xf numFmtId="0" fontId="3" fillId="0" borderId="15" xfId="0" applyFont="1" applyBorder="1" applyAlignment="1">
      <alignment vertical="center" wrapText="1"/>
    </xf>
    <xf numFmtId="9" fontId="3" fillId="0" borderId="15" xfId="2" applyFont="1" applyBorder="1" applyAlignment="1">
      <alignment horizontal="center" vertical="center" wrapText="1"/>
    </xf>
    <xf numFmtId="9" fontId="3" fillId="0" borderId="16" xfId="2" applyFont="1" applyBorder="1" applyAlignment="1">
      <alignment horizontal="center" vertical="center" wrapText="1"/>
    </xf>
    <xf numFmtId="9" fontId="3" fillId="0" borderId="0" xfId="0" applyNumberFormat="1" applyFont="1"/>
    <xf numFmtId="0" fontId="28" fillId="0" borderId="8" xfId="0" applyFont="1" applyBorder="1" applyAlignment="1">
      <alignment vertical="center" wrapText="1"/>
    </xf>
    <xf numFmtId="49" fontId="16" fillId="2" borderId="1" xfId="0" applyNumberFormat="1" applyFont="1" applyFill="1" applyBorder="1" applyAlignment="1">
      <alignment horizontal="center"/>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2" fillId="0" borderId="8" xfId="0" applyFont="1" applyFill="1" applyBorder="1" applyAlignment="1">
      <alignment vertical="center" wrapText="1"/>
    </xf>
    <xf numFmtId="0" fontId="3" fillId="0" borderId="11" xfId="0" applyFont="1" applyBorder="1" applyAlignment="1">
      <alignment vertical="center" wrapText="1"/>
    </xf>
    <xf numFmtId="0" fontId="22" fillId="0" borderId="8" xfId="0" applyFont="1" applyBorder="1" applyAlignment="1">
      <alignment horizontal="lef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0" fontId="3" fillId="0" borderId="8" xfId="0" quotePrefix="1" applyNumberFormat="1" applyFont="1" applyFill="1" applyBorder="1" applyAlignment="1">
      <alignment horizontal="center" vertical="center" wrapText="1"/>
    </xf>
    <xf numFmtId="10" fontId="3" fillId="0" borderId="9" xfId="0" quotePrefix="1" applyNumberFormat="1" applyFont="1" applyFill="1" applyBorder="1" applyAlignment="1">
      <alignment horizontal="center" vertical="center" wrapText="1"/>
    </xf>
    <xf numFmtId="49" fontId="30" fillId="2" borderId="17" xfId="0" applyNumberFormat="1" applyFont="1" applyFill="1" applyBorder="1" applyAlignment="1">
      <alignment horizontal="right" vertical="top"/>
    </xf>
    <xf numFmtId="0" fontId="3" fillId="0" borderId="0" xfId="0" applyFont="1" applyAlignment="1">
      <alignment horizontal="center"/>
    </xf>
    <xf numFmtId="0" fontId="36" fillId="0" borderId="0" xfId="0" applyFont="1" applyFill="1" applyBorder="1" applyAlignment="1">
      <alignment horizontal="center" vertical="center" wrapText="1"/>
    </xf>
    <xf numFmtId="0" fontId="1" fillId="0" borderId="0" xfId="0" applyFont="1" applyAlignment="1">
      <alignment wrapText="1"/>
    </xf>
    <xf numFmtId="0" fontId="16" fillId="2" borderId="2"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0" fontId="22" fillId="4" borderId="8" xfId="0" applyFont="1" applyFill="1" applyBorder="1" applyAlignment="1">
      <alignment horizontal="center"/>
    </xf>
    <xf numFmtId="0" fontId="3" fillId="0" borderId="8" xfId="0" applyNumberFormat="1" applyFont="1" applyFill="1" applyBorder="1" applyAlignment="1">
      <alignment horizontal="right" vertical="center" wrapText="1"/>
    </xf>
    <xf numFmtId="49" fontId="3" fillId="0" borderId="8"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xf>
    <xf numFmtId="49" fontId="3" fillId="6" borderId="7" xfId="0" applyNumberFormat="1"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49" fontId="37" fillId="11" borderId="18" xfId="0" applyNumberFormat="1" applyFont="1" applyFill="1" applyBorder="1" applyAlignment="1">
      <alignment horizontal="left"/>
    </xf>
    <xf numFmtId="0" fontId="3" fillId="11" borderId="19" xfId="0" applyFont="1" applyFill="1" applyBorder="1" applyAlignment="1"/>
    <xf numFmtId="0" fontId="3" fillId="11" borderId="19" xfId="0" applyFont="1" applyFill="1" applyBorder="1"/>
    <xf numFmtId="0" fontId="3" fillId="11" borderId="20" xfId="0" applyFont="1" applyFill="1" applyBorder="1"/>
    <xf numFmtId="0" fontId="3" fillId="0" borderId="4" xfId="0"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22" fillId="4" borderId="4" xfId="0" applyFont="1" applyFill="1" applyBorder="1" applyAlignment="1">
      <alignment horizontal="center"/>
    </xf>
    <xf numFmtId="49" fontId="38" fillId="11" borderId="18" xfId="0" applyNumberFormat="1" applyFont="1" applyFill="1" applyBorder="1" applyAlignment="1">
      <alignment horizontal="left"/>
    </xf>
    <xf numFmtId="0" fontId="39" fillId="0" borderId="8" xfId="0" applyFont="1" applyBorder="1"/>
    <xf numFmtId="168" fontId="39" fillId="0" borderId="8" xfId="0" applyNumberFormat="1" applyFont="1" applyBorder="1"/>
    <xf numFmtId="0" fontId="40" fillId="0" borderId="8" xfId="0" applyFont="1" applyBorder="1"/>
    <xf numFmtId="168" fontId="40" fillId="0" borderId="8" xfId="0" applyNumberFormat="1" applyFont="1" applyBorder="1"/>
    <xf numFmtId="8" fontId="39" fillId="0" borderId="8" xfId="0" applyNumberFormat="1" applyFont="1" applyBorder="1"/>
    <xf numFmtId="8" fontId="40" fillId="0" borderId="8" xfId="0" applyNumberFormat="1" applyFont="1" applyBorder="1"/>
    <xf numFmtId="7" fontId="39" fillId="0" borderId="8" xfId="0" applyNumberFormat="1" applyFont="1" applyBorder="1"/>
    <xf numFmtId="0" fontId="40" fillId="13" borderId="8" xfId="0" applyFont="1" applyFill="1" applyBorder="1"/>
    <xf numFmtId="0" fontId="1" fillId="0" borderId="8" xfId="0" applyFont="1" applyBorder="1"/>
    <xf numFmtId="0" fontId="39" fillId="0" borderId="8" xfId="0" applyFont="1" applyFill="1" applyBorder="1"/>
    <xf numFmtId="0" fontId="39" fillId="0" borderId="7" xfId="0" applyFont="1" applyFill="1" applyBorder="1"/>
    <xf numFmtId="0" fontId="39" fillId="0" borderId="21" xfId="0" applyFont="1" applyFill="1" applyBorder="1"/>
    <xf numFmtId="0" fontId="1" fillId="0" borderId="21" xfId="0" applyFont="1" applyBorder="1"/>
    <xf numFmtId="8" fontId="39" fillId="0" borderId="21" xfId="0" applyNumberFormat="1" applyFont="1" applyBorder="1"/>
    <xf numFmtId="0" fontId="10" fillId="10" borderId="0" xfId="0" applyFont="1" applyFill="1" applyAlignment="1">
      <alignment wrapText="1"/>
    </xf>
    <xf numFmtId="0" fontId="11" fillId="10" borderId="22" xfId="0" applyFont="1" applyFill="1" applyBorder="1" applyAlignment="1">
      <alignment wrapText="1"/>
    </xf>
    <xf numFmtId="0" fontId="10" fillId="9" borderId="0" xfId="0" applyFont="1" applyFill="1" applyAlignment="1">
      <alignment horizontal="left" vertical="top" wrapText="1"/>
    </xf>
    <xf numFmtId="0" fontId="10" fillId="9" borderId="0" xfId="0" applyFont="1" applyFill="1" applyAlignment="1">
      <alignment wrapText="1"/>
    </xf>
    <xf numFmtId="0" fontId="10" fillId="9" borderId="0" xfId="0" applyFont="1" applyFill="1" applyAlignment="1">
      <alignment horizontal="left" wrapText="1"/>
    </xf>
    <xf numFmtId="49" fontId="34" fillId="11" borderId="28" xfId="1" applyNumberFormat="1" applyFont="1" applyFill="1" applyBorder="1" applyAlignment="1">
      <alignment horizontal="right" vertical="top"/>
    </xf>
    <xf numFmtId="0" fontId="3" fillId="0" borderId="8" xfId="0" applyFont="1" applyBorder="1" applyAlignment="1"/>
    <xf numFmtId="0" fontId="3" fillId="0" borderId="8" xfId="0" applyFont="1" applyBorder="1"/>
    <xf numFmtId="49" fontId="24" fillId="6" borderId="17" xfId="0" applyNumberFormat="1" applyFont="1" applyFill="1" applyBorder="1" applyAlignment="1">
      <alignment horizontal="left" vertical="center" wrapText="1"/>
    </xf>
    <xf numFmtId="49" fontId="24" fillId="6" borderId="23" xfId="0" applyNumberFormat="1" applyFont="1" applyFill="1" applyBorder="1" applyAlignment="1">
      <alignment horizontal="left" vertical="center" wrapText="1"/>
    </xf>
    <xf numFmtId="0" fontId="5" fillId="4" borderId="24" xfId="0" applyFont="1" applyFill="1" applyBorder="1" applyAlignment="1">
      <alignment horizontal="left"/>
    </xf>
    <xf numFmtId="0" fontId="5" fillId="4" borderId="25" xfId="0" applyFont="1" applyFill="1" applyBorder="1" applyAlignment="1">
      <alignment horizontal="left"/>
    </xf>
    <xf numFmtId="0" fontId="5" fillId="4" borderId="17" xfId="0" applyFont="1" applyFill="1" applyBorder="1" applyAlignment="1">
      <alignment horizontal="left"/>
    </xf>
    <xf numFmtId="0" fontId="5" fillId="4" borderId="23" xfId="0" applyFont="1" applyFill="1" applyBorder="1" applyAlignment="1">
      <alignment horizontal="left"/>
    </xf>
    <xf numFmtId="0" fontId="34" fillId="11" borderId="26" xfId="0" applyFont="1" applyFill="1" applyBorder="1" applyAlignment="1">
      <alignment horizontal="left" vertical="top" wrapText="1"/>
    </xf>
    <xf numFmtId="0" fontId="34" fillId="11" borderId="27" xfId="0" applyFont="1" applyFill="1" applyBorder="1" applyAlignment="1">
      <alignment horizontal="left" vertical="top" wrapText="1"/>
    </xf>
    <xf numFmtId="0" fontId="35" fillId="4" borderId="24" xfId="0" applyFont="1" applyFill="1" applyBorder="1" applyAlignment="1">
      <alignment horizontal="left"/>
    </xf>
    <xf numFmtId="0" fontId="35" fillId="4" borderId="25" xfId="0" applyFont="1" applyFill="1" applyBorder="1" applyAlignment="1">
      <alignment horizontal="left"/>
    </xf>
    <xf numFmtId="49" fontId="41" fillId="6" borderId="28" xfId="0" quotePrefix="1" applyNumberFormat="1" applyFont="1" applyFill="1" applyBorder="1" applyAlignment="1">
      <alignment horizontal="center" vertical="center" wrapText="1"/>
    </xf>
    <xf numFmtId="49" fontId="41" fillId="6" borderId="29" xfId="0" quotePrefix="1" applyNumberFormat="1" applyFont="1" applyFill="1" applyBorder="1" applyAlignment="1">
      <alignment horizontal="center" vertical="center" wrapText="1"/>
    </xf>
    <xf numFmtId="49" fontId="41" fillId="6" borderId="30"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31" xfId="0" applyNumberFormat="1" applyFont="1" applyFill="1" applyBorder="1" applyAlignment="1">
      <alignment horizontal="center" vertical="center" wrapText="1"/>
    </xf>
    <xf numFmtId="0" fontId="42" fillId="8" borderId="32" xfId="0" applyNumberFormat="1" applyFont="1" applyFill="1" applyBorder="1" applyAlignment="1">
      <alignment horizontal="center" vertical="center" wrapText="1"/>
    </xf>
    <xf numFmtId="49" fontId="25" fillId="6" borderId="28" xfId="0" quotePrefix="1" applyNumberFormat="1" applyFont="1" applyFill="1" applyBorder="1" applyAlignment="1">
      <alignment horizontal="center" vertical="center" wrapText="1"/>
    </xf>
    <xf numFmtId="49" fontId="25" fillId="6" borderId="29" xfId="0" quotePrefix="1" applyNumberFormat="1" applyFont="1" applyFill="1" applyBorder="1" applyAlignment="1">
      <alignment horizontal="center" vertical="center" wrapText="1"/>
    </xf>
    <xf numFmtId="49" fontId="25" fillId="6" borderId="30" xfId="0" quotePrefix="1" applyNumberFormat="1" applyFont="1" applyFill="1" applyBorder="1" applyAlignment="1">
      <alignment horizontal="center" vertical="center" wrapText="1"/>
    </xf>
    <xf numFmtId="49" fontId="10" fillId="3" borderId="28"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0" fontId="30" fillId="2" borderId="31" xfId="0" applyFont="1" applyFill="1" applyBorder="1" applyAlignment="1">
      <alignment vertical="center" wrapText="1"/>
    </xf>
    <xf numFmtId="0" fontId="30" fillId="2" borderId="32" xfId="0" applyFont="1" applyFill="1" applyBorder="1" applyAlignment="1">
      <alignment vertical="center" wrapText="1"/>
    </xf>
    <xf numFmtId="0" fontId="3" fillId="11" borderId="36" xfId="0" applyFont="1" applyFill="1" applyBorder="1" applyAlignment="1">
      <alignment horizontal="left" wrapText="1"/>
    </xf>
    <xf numFmtId="0" fontId="3" fillId="11" borderId="37" xfId="0" applyFont="1" applyFill="1" applyBorder="1" applyAlignment="1">
      <alignment horizontal="left" wrapText="1"/>
    </xf>
    <xf numFmtId="0" fontId="3" fillId="11" borderId="25" xfId="0" applyFont="1" applyFill="1" applyBorder="1" applyAlignment="1">
      <alignment horizontal="left" wrapText="1"/>
    </xf>
    <xf numFmtId="0" fontId="5" fillId="4" borderId="36" xfId="0" applyFont="1" applyFill="1" applyBorder="1" applyAlignment="1">
      <alignment horizontal="left" wrapText="1"/>
    </xf>
    <xf numFmtId="0" fontId="5" fillId="4" borderId="25" xfId="0" applyFont="1" applyFill="1" applyBorder="1" applyAlignment="1">
      <alignment horizontal="left" wrapText="1"/>
    </xf>
    <xf numFmtId="49" fontId="24" fillId="6" borderId="38" xfId="0" applyNumberFormat="1" applyFont="1" applyFill="1" applyBorder="1" applyAlignment="1">
      <alignment horizontal="left" vertical="center" wrapText="1"/>
    </xf>
    <xf numFmtId="0" fontId="5" fillId="4" borderId="8" xfId="0" applyFont="1" applyFill="1" applyBorder="1" applyAlignment="1">
      <alignment horizontal="left"/>
    </xf>
    <xf numFmtId="0" fontId="5" fillId="4" borderId="36" xfId="0" applyFont="1" applyFill="1" applyBorder="1" applyAlignment="1">
      <alignment horizontal="left"/>
    </xf>
    <xf numFmtId="0" fontId="5" fillId="4" borderId="38" xfId="0" applyFont="1" applyFill="1" applyBorder="1" applyAlignment="1">
      <alignment horizontal="left"/>
    </xf>
    <xf numFmtId="0" fontId="44" fillId="11" borderId="29" xfId="1" applyFont="1" applyFill="1" applyBorder="1" applyAlignment="1">
      <alignment horizontal="left" vertical="top" wrapText="1"/>
    </xf>
    <xf numFmtId="0" fontId="44" fillId="11" borderId="30" xfId="1" applyFont="1" applyFill="1" applyBorder="1" applyAlignment="1">
      <alignment horizontal="left" vertical="top" wrapText="1"/>
    </xf>
    <xf numFmtId="0" fontId="17"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left"/>
    </xf>
    <xf numFmtId="0" fontId="20" fillId="0" borderId="0" xfId="0" applyFont="1" applyAlignment="1">
      <alignment horizontal="left"/>
    </xf>
    <xf numFmtId="0" fontId="19" fillId="0" borderId="0" xfId="0" applyFont="1" applyAlignment="1">
      <alignment horizontal="left" vertical="center"/>
    </xf>
    <xf numFmtId="0" fontId="19" fillId="0" borderId="0" xfId="0" applyFont="1" applyAlignment="1">
      <alignment horizontal="left" wrapText="1"/>
    </xf>
    <xf numFmtId="0" fontId="18" fillId="0" borderId="0" xfId="0" applyFont="1" applyAlignment="1">
      <alignment horizontal="center" vertical="center"/>
    </xf>
    <xf numFmtId="0" fontId="18" fillId="0" borderId="0" xfId="0" applyFont="1" applyAlignment="1">
      <alignment horizontal="center"/>
    </xf>
    <xf numFmtId="0" fontId="20" fillId="0" borderId="0" xfId="0" applyFont="1" applyAlignment="1">
      <alignment horizontal="center" vertical="center"/>
    </xf>
    <xf numFmtId="0" fontId="19" fillId="0" borderId="0" xfId="0" applyFont="1" applyAlignment="1">
      <alignment wrapText="1"/>
    </xf>
    <xf numFmtId="0" fontId="43" fillId="0" borderId="0" xfId="0" applyFont="1" applyAlignment="1">
      <alignment horizontal="left" wrapText="1"/>
    </xf>
    <xf numFmtId="0" fontId="19" fillId="0" borderId="0" xfId="0" applyFont="1" applyAlignment="1">
      <alignment horizontal="left" vertical="center" wrapText="1"/>
    </xf>
    <xf numFmtId="0" fontId="19" fillId="0" borderId="3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xf>
    <xf numFmtId="0" fontId="19" fillId="0" borderId="46" xfId="0" applyFont="1" applyBorder="1" applyAlignment="1">
      <alignment horizontal="center" vertical="center"/>
    </xf>
    <xf numFmtId="0" fontId="19" fillId="0" borderId="41" xfId="0" applyFont="1" applyBorder="1" applyAlignment="1">
      <alignment horizontal="center" vertical="center"/>
    </xf>
    <xf numFmtId="0" fontId="19" fillId="0" borderId="47" xfId="0" applyFont="1" applyBorder="1" applyAlignment="1">
      <alignment horizontal="left" vertical="center"/>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CR/Various_Bureau_Directories/Rebasing%20Inpt%20and%20Opd/Rates_Psych%20Initial_Ref050/PUB_Files&amp;Billing_Manuals/Billing_Manuals(IN%20PROCESS)/doh_ffs&amp;mmc_psych_pymt_wks_oct_20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Onl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114</v>
      </c>
      <c r="B1" s="25" t="s">
        <v>24</v>
      </c>
      <c r="C1" s="26" t="s">
        <v>109</v>
      </c>
      <c r="D1" s="27" t="s">
        <v>201</v>
      </c>
    </row>
    <row r="2" spans="1:4" ht="15" customHeight="1" x14ac:dyDescent="0.25">
      <c r="A2" s="164" t="s">
        <v>0</v>
      </c>
      <c r="B2" s="165"/>
      <c r="C2" s="29" t="s">
        <v>25</v>
      </c>
      <c r="D2" s="30" t="s">
        <v>25</v>
      </c>
    </row>
    <row r="3" spans="1:4" s="36" customFormat="1" ht="17.25" customHeight="1" x14ac:dyDescent="0.25">
      <c r="A3" s="32"/>
      <c r="B3" s="33" t="s">
        <v>28</v>
      </c>
      <c r="C3" s="34"/>
      <c r="D3" s="35"/>
    </row>
    <row r="4" spans="1:4" ht="30.6" customHeight="1" x14ac:dyDescent="0.2">
      <c r="A4" s="37">
        <v>1</v>
      </c>
      <c r="B4" s="38" t="s">
        <v>115</v>
      </c>
      <c r="C4" s="39" t="s">
        <v>134</v>
      </c>
      <c r="D4" s="40" t="s">
        <v>137</v>
      </c>
    </row>
    <row r="5" spans="1:4" ht="27" customHeight="1" x14ac:dyDescent="0.2">
      <c r="A5" s="41" t="s">
        <v>39</v>
      </c>
      <c r="B5" s="42" t="s">
        <v>1</v>
      </c>
      <c r="C5" s="43" t="s">
        <v>133</v>
      </c>
      <c r="D5" s="44" t="str">
        <f>C5</f>
        <v xml:space="preserve">SIW APR-DRG Table (DOH*) </v>
      </c>
    </row>
    <row r="6" spans="1:4" ht="28.15" customHeight="1" x14ac:dyDescent="0.2">
      <c r="A6" s="41" t="s">
        <v>38</v>
      </c>
      <c r="B6" s="42" t="s">
        <v>118</v>
      </c>
      <c r="C6" s="45" t="s">
        <v>116</v>
      </c>
      <c r="D6" s="46" t="str">
        <f>C6</f>
        <v>Line 1 x Line 2</v>
      </c>
    </row>
    <row r="7" spans="1:4" ht="27" customHeight="1" x14ac:dyDescent="0.2">
      <c r="A7" s="41" t="s">
        <v>34</v>
      </c>
      <c r="B7" s="47" t="s">
        <v>117</v>
      </c>
      <c r="C7" s="39" t="s">
        <v>135</v>
      </c>
      <c r="D7" s="48" t="s">
        <v>84</v>
      </c>
    </row>
    <row r="8" spans="1:4" ht="51" x14ac:dyDescent="0.2">
      <c r="A8" s="41" t="s">
        <v>35</v>
      </c>
      <c r="B8" s="49" t="s">
        <v>191</v>
      </c>
      <c r="C8" s="39" t="s">
        <v>136</v>
      </c>
      <c r="D8" s="40" t="s">
        <v>340</v>
      </c>
    </row>
    <row r="9" spans="1:4" ht="16.899999999999999" customHeight="1" x14ac:dyDescent="0.2">
      <c r="A9" s="41" t="s">
        <v>36</v>
      </c>
      <c r="B9" s="47" t="s">
        <v>90</v>
      </c>
      <c r="C9" s="43" t="s">
        <v>119</v>
      </c>
      <c r="D9" s="44" t="s">
        <v>121</v>
      </c>
    </row>
    <row r="10" spans="1:4" ht="16.149999999999999" customHeight="1" x14ac:dyDescent="0.25">
      <c r="A10" s="166" t="s">
        <v>44</v>
      </c>
      <c r="B10" s="167"/>
      <c r="C10" s="50"/>
      <c r="D10" s="51"/>
    </row>
    <row r="11" spans="1:4" ht="17.25" customHeight="1" x14ac:dyDescent="0.25">
      <c r="A11" s="41" t="s">
        <v>40</v>
      </c>
      <c r="B11" s="49" t="s">
        <v>43</v>
      </c>
      <c r="C11" s="52"/>
      <c r="D11" s="53"/>
    </row>
    <row r="12" spans="1:4" ht="25.5" x14ac:dyDescent="0.2">
      <c r="A12" s="54" t="s">
        <v>30</v>
      </c>
      <c r="B12" s="47" t="s">
        <v>74</v>
      </c>
      <c r="C12" s="39" t="s">
        <v>194</v>
      </c>
      <c r="D12" s="40" t="s">
        <v>341</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120</v>
      </c>
      <c r="D14" s="46" t="str">
        <f>C14</f>
        <v>Line 7a x Line 7b</v>
      </c>
    </row>
    <row r="15" spans="1:4" ht="16.899999999999999" customHeight="1" x14ac:dyDescent="0.25">
      <c r="A15" s="166" t="s">
        <v>62</v>
      </c>
      <c r="B15" s="167"/>
      <c r="C15" s="55"/>
      <c r="D15" s="56"/>
    </row>
    <row r="16" spans="1:4" ht="16.899999999999999" customHeight="1" x14ac:dyDescent="0.2">
      <c r="A16" s="57" t="s">
        <v>41</v>
      </c>
      <c r="B16" s="42" t="s">
        <v>48</v>
      </c>
      <c r="C16" s="43" t="s">
        <v>122</v>
      </c>
      <c r="D16" s="44" t="str">
        <f>C16</f>
        <v>Line 6 + Line 7c</v>
      </c>
    </row>
    <row r="17" spans="1:4" ht="9.6" customHeight="1" x14ac:dyDescent="0.2">
      <c r="A17" s="58"/>
      <c r="B17" s="59"/>
      <c r="C17" s="60"/>
      <c r="D17" s="61"/>
    </row>
    <row r="18" spans="1:4" ht="16.899999999999999" customHeight="1" x14ac:dyDescent="0.2">
      <c r="A18" s="162" t="s">
        <v>124</v>
      </c>
      <c r="B18" s="163"/>
      <c r="C18" s="62"/>
      <c r="D18" s="63"/>
    </row>
    <row r="19" spans="1:4" ht="26.45" customHeight="1" x14ac:dyDescent="0.2">
      <c r="A19" s="64" t="s">
        <v>49</v>
      </c>
      <c r="B19" s="65" t="s">
        <v>192</v>
      </c>
      <c r="C19" s="66" t="s">
        <v>123</v>
      </c>
      <c r="D19" s="67" t="str">
        <f>C19</f>
        <v>4/1/09 Forward ==&gt; 7.04%</v>
      </c>
    </row>
    <row r="20" spans="1:4" ht="16.899999999999999" customHeight="1" x14ac:dyDescent="0.2">
      <c r="A20" s="64" t="s">
        <v>50</v>
      </c>
      <c r="B20" s="65" t="s">
        <v>53</v>
      </c>
      <c r="C20" s="66" t="s">
        <v>87</v>
      </c>
      <c r="D20" s="67" t="str">
        <f>C20</f>
        <v>Line 8 x Line A</v>
      </c>
    </row>
    <row r="21" spans="1:4" ht="45" customHeight="1" x14ac:dyDescent="0.2">
      <c r="A21" s="64" t="s">
        <v>51</v>
      </c>
      <c r="B21" s="65" t="s">
        <v>112</v>
      </c>
      <c r="C21" s="68" t="s">
        <v>88</v>
      </c>
      <c r="D21" s="69" t="str">
        <f>C21</f>
        <v>Line 8</v>
      </c>
    </row>
    <row r="22" spans="1:4" ht="52.15" customHeight="1" x14ac:dyDescent="0.2">
      <c r="A22" s="64" t="s">
        <v>52</v>
      </c>
      <c r="B22" s="65" t="s">
        <v>113</v>
      </c>
      <c r="C22" s="68" t="s">
        <v>89</v>
      </c>
      <c r="D22" s="69" t="str">
        <f>C22</f>
        <v>Line 8 + Line B</v>
      </c>
    </row>
    <row r="23" spans="1:4" ht="34.15" customHeight="1" thickBot="1" x14ac:dyDescent="0.25">
      <c r="A23" s="70" t="s">
        <v>76</v>
      </c>
      <c r="B23" s="168" t="s">
        <v>197</v>
      </c>
      <c r="C23" s="168"/>
      <c r="D23" s="169"/>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&amp;N&amp;RJanuary 2018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4" activePane="bottomRight" state="frozen"/>
      <selection pane="topRight"/>
      <selection pane="bottomLeft"/>
      <selection pane="bottomRight" sqref="A1:D1"/>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72" t="s">
        <v>337</v>
      </c>
      <c r="B1" s="173"/>
      <c r="C1" s="173"/>
      <c r="D1" s="174"/>
    </row>
    <row r="2" spans="1:4" s="28" customFormat="1" ht="108.6" customHeight="1" thickBot="1" x14ac:dyDescent="0.35">
      <c r="A2" s="99" t="s">
        <v>114</v>
      </c>
      <c r="B2" s="25" t="s">
        <v>24</v>
      </c>
      <c r="C2" s="26" t="s">
        <v>109</v>
      </c>
      <c r="D2" s="27" t="s">
        <v>201</v>
      </c>
    </row>
    <row r="3" spans="1:4" ht="15" customHeight="1" x14ac:dyDescent="0.25">
      <c r="A3" s="170" t="s">
        <v>180</v>
      </c>
      <c r="B3" s="171"/>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93</v>
      </c>
      <c r="C7" s="43" t="s">
        <v>7</v>
      </c>
      <c r="D7" s="44" t="s">
        <v>7</v>
      </c>
    </row>
    <row r="8" spans="1:4" ht="19.899999999999999" customHeight="1" x14ac:dyDescent="0.2">
      <c r="A8" s="32" t="s">
        <v>39</v>
      </c>
      <c r="B8" s="78" t="s">
        <v>65</v>
      </c>
      <c r="C8" s="79" t="s">
        <v>66</v>
      </c>
      <c r="D8" s="80" t="s">
        <v>66</v>
      </c>
    </row>
    <row r="9" spans="1:4" ht="37.15" customHeight="1" x14ac:dyDescent="0.2">
      <c r="A9" s="175" t="s">
        <v>198</v>
      </c>
      <c r="B9" s="176"/>
      <c r="C9" s="176"/>
      <c r="D9" s="177"/>
    </row>
    <row r="10" spans="1:4" s="36" customFormat="1" ht="18" customHeight="1" x14ac:dyDescent="0.2">
      <c r="A10" s="81" t="s">
        <v>29</v>
      </c>
      <c r="B10" s="82"/>
      <c r="C10" s="83"/>
      <c r="D10" s="84"/>
    </row>
    <row r="11" spans="1:4" ht="25.5" x14ac:dyDescent="0.2">
      <c r="A11" s="32" t="s">
        <v>38</v>
      </c>
      <c r="B11" s="38" t="s">
        <v>172</v>
      </c>
      <c r="C11" s="39" t="s">
        <v>134</v>
      </c>
      <c r="D11" s="40" t="s">
        <v>137</v>
      </c>
    </row>
    <row r="12" spans="1:4" ht="25.5" x14ac:dyDescent="0.2">
      <c r="A12" s="32" t="s">
        <v>34</v>
      </c>
      <c r="B12" s="42" t="s">
        <v>1</v>
      </c>
      <c r="C12" s="43" t="s">
        <v>133</v>
      </c>
      <c r="D12" s="44" t="str">
        <f>C12</f>
        <v xml:space="preserve">SIW APR-DRG Table (DOH*) </v>
      </c>
    </row>
    <row r="13" spans="1:4" x14ac:dyDescent="0.2">
      <c r="A13" s="32" t="s">
        <v>35</v>
      </c>
      <c r="B13" s="42" t="s">
        <v>118</v>
      </c>
      <c r="C13" s="43" t="s">
        <v>23</v>
      </c>
      <c r="D13" s="44" t="str">
        <f>C13</f>
        <v>Line 3 x Line 4</v>
      </c>
    </row>
    <row r="14" spans="1:4" ht="25.5" x14ac:dyDescent="0.2">
      <c r="A14" s="75" t="s">
        <v>36</v>
      </c>
      <c r="B14" s="49" t="s">
        <v>173</v>
      </c>
      <c r="C14" s="43" t="s">
        <v>133</v>
      </c>
      <c r="D14" s="44" t="str">
        <f>C14</f>
        <v xml:space="preserve">SIW APR-DRG Table (DOH*) </v>
      </c>
    </row>
    <row r="15" spans="1:4" ht="19.899999999999999" customHeight="1" x14ac:dyDescent="0.2">
      <c r="A15" s="85" t="s">
        <v>40</v>
      </c>
      <c r="B15" s="42" t="s">
        <v>6</v>
      </c>
      <c r="C15" s="43" t="s">
        <v>174</v>
      </c>
      <c r="D15" s="44" t="str">
        <f>C15</f>
        <v>Line 5 / Line 6</v>
      </c>
    </row>
    <row r="16" spans="1:4" ht="19.899999999999999" customHeight="1" x14ac:dyDescent="0.25">
      <c r="A16" s="86" t="s">
        <v>41</v>
      </c>
      <c r="B16" s="38" t="s">
        <v>82</v>
      </c>
      <c r="C16" s="34"/>
      <c r="D16" s="35"/>
    </row>
    <row r="17" spans="1:5" ht="26.45" customHeight="1" x14ac:dyDescent="0.2">
      <c r="A17" s="87" t="s">
        <v>30</v>
      </c>
      <c r="B17" s="38" t="s">
        <v>178</v>
      </c>
      <c r="C17" s="88">
        <v>1</v>
      </c>
      <c r="D17" s="89">
        <v>1</v>
      </c>
    </row>
    <row r="18" spans="1:5" x14ac:dyDescent="0.2">
      <c r="A18" s="90"/>
      <c r="B18" s="91" t="s">
        <v>33</v>
      </c>
      <c r="C18" s="91" t="s">
        <v>54</v>
      </c>
      <c r="D18" s="92" t="s">
        <v>54</v>
      </c>
    </row>
    <row r="19" spans="1:5" ht="26.45" customHeight="1" x14ac:dyDescent="0.2">
      <c r="A19" s="93" t="s">
        <v>31</v>
      </c>
      <c r="B19" s="94" t="s">
        <v>77</v>
      </c>
      <c r="C19" s="95">
        <v>1.2</v>
      </c>
      <c r="D19" s="96">
        <v>1.2</v>
      </c>
      <c r="E19" s="97"/>
    </row>
    <row r="20" spans="1:5" ht="19.899999999999999" customHeight="1" x14ac:dyDescent="0.2">
      <c r="A20" s="85" t="s">
        <v>42</v>
      </c>
      <c r="B20" s="42" t="s">
        <v>8</v>
      </c>
      <c r="C20" s="45" t="s">
        <v>190</v>
      </c>
      <c r="D20" s="46" t="str">
        <f>C20</f>
        <v>Line 7 x  Line 8a (or 8b)</v>
      </c>
    </row>
    <row r="21" spans="1:5" ht="25.5" x14ac:dyDescent="0.2">
      <c r="A21" s="85" t="s">
        <v>56</v>
      </c>
      <c r="B21" s="98" t="s">
        <v>175</v>
      </c>
      <c r="C21" s="39" t="s">
        <v>176</v>
      </c>
      <c r="D21" s="40" t="s">
        <v>338</v>
      </c>
    </row>
    <row r="22" spans="1:5" ht="25.5" customHeight="1" x14ac:dyDescent="0.2">
      <c r="A22" s="85" t="s">
        <v>57</v>
      </c>
      <c r="B22" s="42" t="s">
        <v>193</v>
      </c>
      <c r="C22" s="45" t="s">
        <v>177</v>
      </c>
      <c r="D22" s="46" t="str">
        <f>C22</f>
        <v>Line 9 + Line 10</v>
      </c>
    </row>
    <row r="23" spans="1:5" ht="19.899999999999999" customHeight="1" x14ac:dyDescent="0.25">
      <c r="A23" s="164" t="s">
        <v>67</v>
      </c>
      <c r="B23" s="165"/>
      <c r="C23" s="29" t="s">
        <v>25</v>
      </c>
      <c r="D23" s="30" t="s">
        <v>25</v>
      </c>
    </row>
    <row r="24" spans="1:5" ht="17.45" customHeight="1" x14ac:dyDescent="0.2">
      <c r="A24" s="85" t="s">
        <v>58</v>
      </c>
      <c r="B24" s="42" t="s">
        <v>181</v>
      </c>
      <c r="C24" s="45" t="s">
        <v>179</v>
      </c>
      <c r="D24" s="46" t="str">
        <f>C24</f>
        <v>Line 11 x Line 1c</v>
      </c>
    </row>
    <row r="25" spans="1:5" ht="33" customHeight="1" x14ac:dyDescent="0.2">
      <c r="A25" s="85" t="s">
        <v>59</v>
      </c>
      <c r="B25" s="47" t="s">
        <v>117</v>
      </c>
      <c r="C25" s="39" t="s">
        <v>135</v>
      </c>
      <c r="D25" s="44" t="s">
        <v>84</v>
      </c>
    </row>
    <row r="26" spans="1:5" ht="18.600000000000001" customHeight="1" x14ac:dyDescent="0.2">
      <c r="A26" s="85" t="s">
        <v>60</v>
      </c>
      <c r="B26" s="47" t="s">
        <v>73</v>
      </c>
      <c r="C26" s="39" t="s">
        <v>182</v>
      </c>
      <c r="D26" s="48" t="s">
        <v>183</v>
      </c>
    </row>
    <row r="27" spans="1:5" ht="19.899999999999999" customHeight="1" x14ac:dyDescent="0.2">
      <c r="A27" s="85" t="s">
        <v>68</v>
      </c>
      <c r="B27" s="42" t="s">
        <v>69</v>
      </c>
      <c r="C27" s="76"/>
      <c r="D27" s="77"/>
    </row>
    <row r="28" spans="1:5" ht="19.899999999999999" customHeight="1" x14ac:dyDescent="0.2">
      <c r="A28" s="54" t="s">
        <v>30</v>
      </c>
      <c r="B28" s="42" t="s">
        <v>70</v>
      </c>
      <c r="C28" s="43" t="s">
        <v>132</v>
      </c>
      <c r="D28" s="44" t="str">
        <f>C28</f>
        <v>Inlier Tab, Line 6</v>
      </c>
    </row>
    <row r="29" spans="1:5" ht="19.899999999999999" customHeight="1" x14ac:dyDescent="0.2">
      <c r="A29" s="85" t="s">
        <v>71</v>
      </c>
      <c r="B29" s="42" t="s">
        <v>72</v>
      </c>
      <c r="C29" s="43" t="s">
        <v>186</v>
      </c>
      <c r="D29" s="44" t="str">
        <f>C29</f>
        <v>Lesser of Line 14 or Line 15a</v>
      </c>
    </row>
    <row r="30" spans="1:5" ht="19.899999999999999" customHeight="1" x14ac:dyDescent="0.2">
      <c r="A30" s="85" t="s">
        <v>184</v>
      </c>
      <c r="B30" s="42" t="s">
        <v>47</v>
      </c>
      <c r="C30" s="43" t="s">
        <v>131</v>
      </c>
      <c r="D30" s="44" t="str">
        <f>C30</f>
        <v>Inlier Tab, Line 7c</v>
      </c>
    </row>
    <row r="31" spans="1:5" ht="19.899999999999999" customHeight="1" x14ac:dyDescent="0.2">
      <c r="A31" s="85" t="s">
        <v>185</v>
      </c>
      <c r="B31" s="42" t="s">
        <v>75</v>
      </c>
      <c r="C31" s="43" t="s">
        <v>187</v>
      </c>
      <c r="D31" s="44" t="str">
        <f>C31</f>
        <v>Line 16 + Line 17</v>
      </c>
    </row>
    <row r="32" spans="1:5" ht="10.15" customHeight="1" x14ac:dyDescent="0.2">
      <c r="A32" s="58"/>
      <c r="B32" s="59"/>
      <c r="C32" s="60"/>
      <c r="D32" s="61"/>
    </row>
    <row r="33" spans="1:4" ht="16.899999999999999" customHeight="1" x14ac:dyDescent="0.2">
      <c r="A33" s="162" t="s">
        <v>124</v>
      </c>
      <c r="B33" s="163"/>
      <c r="C33" s="62" t="s">
        <v>25</v>
      </c>
      <c r="D33" s="63" t="s">
        <v>25</v>
      </c>
    </row>
    <row r="34" spans="1:4" ht="26.45" customHeight="1" x14ac:dyDescent="0.2">
      <c r="A34" s="64" t="s">
        <v>49</v>
      </c>
      <c r="B34" s="65" t="s">
        <v>192</v>
      </c>
      <c r="C34" s="66" t="s">
        <v>123</v>
      </c>
      <c r="D34" s="67" t="str">
        <f>C34</f>
        <v>4/1/09 Forward ==&gt; 7.04%</v>
      </c>
    </row>
    <row r="35" spans="1:4" ht="16.899999999999999" customHeight="1" x14ac:dyDescent="0.2">
      <c r="A35" s="64" t="s">
        <v>50</v>
      </c>
      <c r="B35" s="65" t="s">
        <v>53</v>
      </c>
      <c r="C35" s="66" t="s">
        <v>188</v>
      </c>
      <c r="D35" s="67" t="str">
        <f>C35</f>
        <v>Line 18 x Line A</v>
      </c>
    </row>
    <row r="36" spans="1:4" ht="45" customHeight="1" x14ac:dyDescent="0.2">
      <c r="A36" s="64" t="s">
        <v>51</v>
      </c>
      <c r="B36" s="65" t="s">
        <v>112</v>
      </c>
      <c r="C36" s="68" t="s">
        <v>195</v>
      </c>
      <c r="D36" s="69" t="str">
        <f>C36</f>
        <v>Line 18</v>
      </c>
    </row>
    <row r="37" spans="1:4" ht="52.15" customHeight="1" x14ac:dyDescent="0.2">
      <c r="A37" s="64" t="s">
        <v>52</v>
      </c>
      <c r="B37" s="65" t="s">
        <v>111</v>
      </c>
      <c r="C37" s="68" t="s">
        <v>189</v>
      </c>
      <c r="D37" s="69" t="str">
        <f>C37</f>
        <v>Line 18 + Line B</v>
      </c>
    </row>
    <row r="38" spans="1:4" ht="34.9" customHeight="1" thickBot="1" x14ac:dyDescent="0.25">
      <c r="A38" s="70" t="s">
        <v>76</v>
      </c>
      <c r="B38" s="168" t="s">
        <v>197</v>
      </c>
      <c r="C38" s="168"/>
      <c r="D38" s="169"/>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&amp;N&amp;RJanuary 2018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78" t="s">
        <v>336</v>
      </c>
      <c r="B1" s="179"/>
      <c r="C1" s="179"/>
      <c r="D1" s="180"/>
    </row>
    <row r="2" spans="1:4" ht="121.9" customHeight="1" thickBot="1" x14ac:dyDescent="0.35">
      <c r="A2" s="24" t="s">
        <v>114</v>
      </c>
      <c r="B2" s="25" t="s">
        <v>24</v>
      </c>
      <c r="C2" s="26" t="s">
        <v>109</v>
      </c>
      <c r="D2" s="27" t="s">
        <v>324</v>
      </c>
    </row>
    <row r="3" spans="1:4" ht="15" customHeight="1" x14ac:dyDescent="0.25">
      <c r="A3" s="164" t="s">
        <v>9</v>
      </c>
      <c r="B3" s="165"/>
      <c r="C3" s="29" t="s">
        <v>25</v>
      </c>
      <c r="D3" s="30" t="s">
        <v>25</v>
      </c>
    </row>
    <row r="4" spans="1:4" ht="25.5" x14ac:dyDescent="0.2">
      <c r="A4" s="85" t="s">
        <v>37</v>
      </c>
      <c r="B4" s="100" t="s">
        <v>10</v>
      </c>
      <c r="C4" s="43" t="s">
        <v>91</v>
      </c>
      <c r="D4" s="44" t="s">
        <v>91</v>
      </c>
    </row>
    <row r="5" spans="1:4" ht="25.5" x14ac:dyDescent="0.2">
      <c r="A5" s="85" t="s">
        <v>39</v>
      </c>
      <c r="B5" s="42" t="s">
        <v>83</v>
      </c>
      <c r="C5" s="101"/>
      <c r="D5" s="102"/>
    </row>
    <row r="6" spans="1:4" ht="19.899999999999999" customHeight="1" x14ac:dyDescent="0.2">
      <c r="A6" s="85"/>
      <c r="B6" s="42" t="s">
        <v>11</v>
      </c>
      <c r="C6" s="43" t="s">
        <v>91</v>
      </c>
      <c r="D6" s="44" t="s">
        <v>91</v>
      </c>
    </row>
    <row r="7" spans="1:4" ht="19.899999999999999" customHeight="1" x14ac:dyDescent="0.2">
      <c r="A7" s="85"/>
      <c r="B7" s="42" t="s">
        <v>12</v>
      </c>
      <c r="C7" s="43" t="s">
        <v>91</v>
      </c>
      <c r="D7" s="44" t="s">
        <v>91</v>
      </c>
    </row>
    <row r="8" spans="1:4" ht="19.899999999999999" customHeight="1" x14ac:dyDescent="0.2">
      <c r="A8" s="85"/>
      <c r="B8" s="42" t="s">
        <v>17</v>
      </c>
      <c r="C8" s="43" t="s">
        <v>91</v>
      </c>
      <c r="D8" s="44" t="s">
        <v>91</v>
      </c>
    </row>
    <row r="9" spans="1:4" ht="19.899999999999999" customHeight="1" x14ac:dyDescent="0.2">
      <c r="A9" s="85"/>
      <c r="B9" s="42" t="s">
        <v>92</v>
      </c>
      <c r="C9" s="43" t="s">
        <v>91</v>
      </c>
      <c r="D9" s="44" t="s">
        <v>91</v>
      </c>
    </row>
    <row r="10" spans="1:4" ht="19.899999999999999" customHeight="1" x14ac:dyDescent="0.2">
      <c r="A10" s="85"/>
      <c r="B10" s="42" t="s">
        <v>13</v>
      </c>
      <c r="C10" s="43" t="s">
        <v>91</v>
      </c>
      <c r="D10" s="44" t="s">
        <v>91</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138</v>
      </c>
      <c r="D13" s="40" t="s">
        <v>199</v>
      </c>
    </row>
    <row r="14" spans="1:4" ht="25.5" x14ac:dyDescent="0.2">
      <c r="A14" s="85" t="s">
        <v>35</v>
      </c>
      <c r="B14" s="42" t="s">
        <v>16</v>
      </c>
      <c r="C14" s="45" t="s">
        <v>23</v>
      </c>
      <c r="D14" s="46" t="s">
        <v>23</v>
      </c>
    </row>
    <row r="15" spans="1:4" ht="18.600000000000001" customHeight="1" x14ac:dyDescent="0.2">
      <c r="A15" s="57" t="s">
        <v>36</v>
      </c>
      <c r="B15" s="103" t="s">
        <v>139</v>
      </c>
      <c r="C15" s="101"/>
      <c r="D15" s="102"/>
    </row>
    <row r="16" spans="1:4" ht="30" customHeight="1" x14ac:dyDescent="0.2">
      <c r="A16" s="104"/>
      <c r="B16" s="49" t="s">
        <v>143</v>
      </c>
      <c r="C16" s="43" t="s">
        <v>140</v>
      </c>
      <c r="D16" s="44" t="s">
        <v>140</v>
      </c>
    </row>
    <row r="17" spans="1:4" ht="25.5" x14ac:dyDescent="0.2">
      <c r="A17" s="85"/>
      <c r="B17" s="42" t="s">
        <v>141</v>
      </c>
      <c r="C17" s="39" t="s">
        <v>142</v>
      </c>
      <c r="D17" s="40" t="s">
        <v>200</v>
      </c>
    </row>
    <row r="18" spans="1:4" ht="19.899999999999999" customHeight="1" x14ac:dyDescent="0.2">
      <c r="A18" s="85"/>
      <c r="B18" s="42" t="s">
        <v>144</v>
      </c>
      <c r="C18" s="43" t="s">
        <v>145</v>
      </c>
      <c r="D18" s="44" t="str">
        <f>C18</f>
        <v>Line 6a x Line 6b</v>
      </c>
    </row>
    <row r="19" spans="1:4" ht="17.45" customHeight="1" x14ac:dyDescent="0.2">
      <c r="A19" s="75" t="s">
        <v>40</v>
      </c>
      <c r="B19" s="105" t="s">
        <v>79</v>
      </c>
      <c r="C19" s="101"/>
      <c r="D19" s="102"/>
    </row>
    <row r="20" spans="1:4" x14ac:dyDescent="0.2">
      <c r="A20" s="85"/>
      <c r="B20" s="47" t="s">
        <v>80</v>
      </c>
      <c r="C20" s="106" t="s">
        <v>146</v>
      </c>
      <c r="D20" s="107" t="str">
        <f>C20</f>
        <v>Is Line 5 &gt; 6c?</v>
      </c>
    </row>
    <row r="21" spans="1:4" ht="26.25" thickBot="1" x14ac:dyDescent="0.25">
      <c r="A21" s="86"/>
      <c r="B21" s="78" t="s">
        <v>170</v>
      </c>
      <c r="C21" s="108" t="s">
        <v>81</v>
      </c>
      <c r="D21" s="109" t="s">
        <v>81</v>
      </c>
    </row>
    <row r="22" spans="1:4" ht="19.899999999999999" customHeight="1" thickBot="1" x14ac:dyDescent="0.25">
      <c r="A22" s="181" t="s">
        <v>150</v>
      </c>
      <c r="B22" s="182"/>
      <c r="C22" s="182"/>
      <c r="D22" s="183"/>
    </row>
    <row r="23" spans="1:4" ht="18" customHeight="1" thickBot="1" x14ac:dyDescent="0.25">
      <c r="A23" s="184" t="s">
        <v>171</v>
      </c>
      <c r="B23" s="185"/>
      <c r="C23" s="185"/>
      <c r="D23" s="186"/>
    </row>
    <row r="24" spans="1:4" ht="24" customHeight="1" x14ac:dyDescent="0.25">
      <c r="A24" s="166" t="s">
        <v>9</v>
      </c>
      <c r="B24" s="167"/>
      <c r="C24" s="29" t="s">
        <v>25</v>
      </c>
      <c r="D24" s="30" t="s">
        <v>25</v>
      </c>
    </row>
    <row r="25" spans="1:4" ht="38.25" x14ac:dyDescent="0.2">
      <c r="A25" s="41" t="s">
        <v>41</v>
      </c>
      <c r="B25" s="47" t="s">
        <v>169</v>
      </c>
      <c r="C25" s="110" t="s">
        <v>147</v>
      </c>
      <c r="D25" s="111" t="str">
        <f>C25</f>
        <v>Line 5 - Line 6c</v>
      </c>
    </row>
    <row r="26" spans="1:4" x14ac:dyDescent="0.2">
      <c r="A26" s="41" t="s">
        <v>42</v>
      </c>
      <c r="B26" s="42" t="s">
        <v>48</v>
      </c>
      <c r="C26" s="112" t="s">
        <v>148</v>
      </c>
      <c r="D26" s="113" t="str">
        <f>C26</f>
        <v>Inlier Worksheet Tab, Line 8</v>
      </c>
    </row>
    <row r="27" spans="1:4" x14ac:dyDescent="0.2">
      <c r="A27" s="57" t="s">
        <v>56</v>
      </c>
      <c r="B27" s="114" t="s">
        <v>61</v>
      </c>
      <c r="C27" s="115" t="s">
        <v>149</v>
      </c>
      <c r="D27" s="116" t="str">
        <f>C27</f>
        <v>Line 8 + Line 9</v>
      </c>
    </row>
    <row r="28" spans="1:4" x14ac:dyDescent="0.2">
      <c r="A28" s="58"/>
      <c r="B28" s="59"/>
      <c r="C28" s="60"/>
      <c r="D28" s="61"/>
    </row>
    <row r="29" spans="1:4" ht="15" x14ac:dyDescent="0.2">
      <c r="A29" s="162" t="s">
        <v>124</v>
      </c>
      <c r="B29" s="163"/>
      <c r="C29" s="62" t="s">
        <v>25</v>
      </c>
      <c r="D29" s="63" t="s">
        <v>25</v>
      </c>
    </row>
    <row r="30" spans="1:4" ht="25.5" x14ac:dyDescent="0.2">
      <c r="A30" s="64" t="s">
        <v>49</v>
      </c>
      <c r="B30" s="65" t="s">
        <v>192</v>
      </c>
      <c r="C30" s="66" t="s">
        <v>123</v>
      </c>
      <c r="D30" s="67" t="str">
        <f>C30</f>
        <v>4/1/09 Forward ==&gt; 7.04%</v>
      </c>
    </row>
    <row r="31" spans="1:4" x14ac:dyDescent="0.2">
      <c r="A31" s="64" t="s">
        <v>50</v>
      </c>
      <c r="B31" s="65" t="s">
        <v>53</v>
      </c>
      <c r="C31" s="66" t="s">
        <v>151</v>
      </c>
      <c r="D31" s="67" t="str">
        <f>C31</f>
        <v>Line 10 x Line A</v>
      </c>
    </row>
    <row r="32" spans="1:4" ht="51" x14ac:dyDescent="0.2">
      <c r="A32" s="64" t="s">
        <v>51</v>
      </c>
      <c r="B32" s="65" t="s">
        <v>112</v>
      </c>
      <c r="C32" s="68" t="s">
        <v>152</v>
      </c>
      <c r="D32" s="69" t="str">
        <f>C32</f>
        <v>Line 10</v>
      </c>
    </row>
    <row r="33" spans="1:4" ht="51" x14ac:dyDescent="0.2">
      <c r="A33" s="64" t="s">
        <v>52</v>
      </c>
      <c r="B33" s="65" t="s">
        <v>111</v>
      </c>
      <c r="C33" s="68" t="s">
        <v>153</v>
      </c>
      <c r="D33" s="69" t="str">
        <f>C33</f>
        <v>Line 10 + Line B</v>
      </c>
    </row>
    <row r="34" spans="1:4" ht="40.15" customHeight="1" x14ac:dyDescent="0.2">
      <c r="A34" s="117" t="s">
        <v>105</v>
      </c>
      <c r="B34" s="187" t="s">
        <v>325</v>
      </c>
      <c r="C34" s="187"/>
      <c r="D34" s="188"/>
    </row>
    <row r="35" spans="1:4" ht="32.450000000000003" customHeight="1" thickBot="1" x14ac:dyDescent="0.25">
      <c r="A35" s="70" t="s">
        <v>76</v>
      </c>
      <c r="B35" s="168" t="s">
        <v>197</v>
      </c>
      <c r="C35" s="168"/>
      <c r="D35" s="169"/>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&amp;N&amp;RJanuary 2018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326</v>
      </c>
      <c r="C7" s="43" t="s">
        <v>228</v>
      </c>
      <c r="D7" s="43" t="s">
        <v>346</v>
      </c>
    </row>
    <row r="8" spans="1:4" ht="28.15" customHeight="1" x14ac:dyDescent="0.2">
      <c r="A8" s="122" t="s">
        <v>38</v>
      </c>
      <c r="B8" s="42" t="s">
        <v>107</v>
      </c>
      <c r="C8" s="45" t="s">
        <v>125</v>
      </c>
      <c r="D8" s="45" t="str">
        <f>C8</f>
        <v>Line 2 x Line 1c</v>
      </c>
    </row>
    <row r="9" spans="1:4" ht="14.45" customHeight="1" x14ac:dyDescent="0.25">
      <c r="A9" s="195" t="s">
        <v>44</v>
      </c>
      <c r="B9" s="195"/>
      <c r="C9" s="123" t="s">
        <v>78</v>
      </c>
      <c r="D9" s="123" t="s">
        <v>78</v>
      </c>
    </row>
    <row r="10" spans="1:4" ht="17.25" customHeight="1" x14ac:dyDescent="0.25">
      <c r="A10" s="122" t="s">
        <v>34</v>
      </c>
      <c r="B10" s="49" t="s">
        <v>43</v>
      </c>
      <c r="C10" s="34"/>
      <c r="D10" s="34"/>
    </row>
    <row r="11" spans="1:4" ht="55.15" customHeight="1" x14ac:dyDescent="0.2">
      <c r="A11" s="124" t="s">
        <v>30</v>
      </c>
      <c r="B11" s="49" t="s">
        <v>85</v>
      </c>
      <c r="C11" s="43" t="s">
        <v>229</v>
      </c>
      <c r="D11" s="43" t="s">
        <v>347</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127</v>
      </c>
      <c r="D13" s="45" t="str">
        <f>C13</f>
        <v>Line 4a x Line 4b</v>
      </c>
    </row>
    <row r="14" spans="1:4" ht="13.9" customHeight="1" x14ac:dyDescent="0.25">
      <c r="A14" s="195" t="s">
        <v>62</v>
      </c>
      <c r="B14" s="195"/>
      <c r="C14" s="55"/>
      <c r="D14" s="55"/>
    </row>
    <row r="15" spans="1:4" ht="25.5" x14ac:dyDescent="0.2">
      <c r="A15" s="125" t="s">
        <v>35</v>
      </c>
      <c r="B15" s="42" t="s">
        <v>86</v>
      </c>
      <c r="C15" s="43" t="s">
        <v>128</v>
      </c>
      <c r="D15" s="43" t="str">
        <f>C15</f>
        <v>Line 3 + Line 4c</v>
      </c>
    </row>
    <row r="16" spans="1:4" x14ac:dyDescent="0.2">
      <c r="A16" s="126"/>
      <c r="B16" s="59"/>
      <c r="C16" s="60"/>
      <c r="D16" s="60"/>
    </row>
    <row r="17" spans="1:4" ht="15" x14ac:dyDescent="0.2">
      <c r="A17" s="194" t="s">
        <v>124</v>
      </c>
      <c r="B17" s="163"/>
      <c r="C17" s="62" t="s">
        <v>25</v>
      </c>
      <c r="D17" s="62" t="s">
        <v>25</v>
      </c>
    </row>
    <row r="18" spans="1:4" ht="25.5" x14ac:dyDescent="0.2">
      <c r="A18" s="127" t="s">
        <v>49</v>
      </c>
      <c r="B18" s="65" t="s">
        <v>192</v>
      </c>
      <c r="C18" s="66" t="s">
        <v>123</v>
      </c>
      <c r="D18" s="66" t="str">
        <f>C18</f>
        <v>4/1/09 Forward ==&gt; 7.04%</v>
      </c>
    </row>
    <row r="19" spans="1:4" ht="16.149999999999999" customHeight="1" x14ac:dyDescent="0.2">
      <c r="A19" s="127" t="s">
        <v>50</v>
      </c>
      <c r="B19" s="65" t="s">
        <v>53</v>
      </c>
      <c r="C19" s="66" t="s">
        <v>129</v>
      </c>
      <c r="D19" s="66" t="str">
        <f>C19</f>
        <v>Line 5 x Line A</v>
      </c>
    </row>
    <row r="20" spans="1:4" ht="39.6" customHeight="1" x14ac:dyDescent="0.2">
      <c r="A20" s="127" t="s">
        <v>51</v>
      </c>
      <c r="B20" s="65" t="s">
        <v>112</v>
      </c>
      <c r="C20" s="68" t="s">
        <v>196</v>
      </c>
      <c r="D20" s="68" t="str">
        <f>C20</f>
        <v>Line 5</v>
      </c>
    </row>
    <row r="21" spans="1:4" ht="48" customHeight="1" x14ac:dyDescent="0.2">
      <c r="A21" s="128" t="s">
        <v>52</v>
      </c>
      <c r="B21" s="129" t="s">
        <v>111</v>
      </c>
      <c r="C21" s="130" t="s">
        <v>130</v>
      </c>
      <c r="D21" s="130" t="str">
        <f>C21</f>
        <v>Line 5 + Line B</v>
      </c>
    </row>
    <row r="22" spans="1:4" ht="14.25" x14ac:dyDescent="0.2">
      <c r="A22" s="131" t="s">
        <v>108</v>
      </c>
      <c r="B22" s="132"/>
      <c r="C22" s="133"/>
      <c r="D22" s="134"/>
    </row>
    <row r="23" spans="1:4" ht="27.6" customHeight="1" x14ac:dyDescent="0.2">
      <c r="A23" s="189" t="s">
        <v>327</v>
      </c>
      <c r="B23" s="190"/>
      <c r="C23" s="190"/>
      <c r="D23" s="191"/>
    </row>
    <row r="24" spans="1:4" ht="30" customHeight="1" x14ac:dyDescent="0.2">
      <c r="A24" s="189" t="s">
        <v>328</v>
      </c>
      <c r="B24" s="190"/>
      <c r="C24" s="190"/>
      <c r="D24" s="191"/>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&amp;N&amp;RJanuary 2018</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4" width="27.8554687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329</v>
      </c>
      <c r="C7" s="43" t="s">
        <v>266</v>
      </c>
      <c r="D7" s="43" t="s">
        <v>342</v>
      </c>
    </row>
    <row r="8" spans="1:4" ht="25.5" x14ac:dyDescent="0.2">
      <c r="A8" s="122" t="s">
        <v>38</v>
      </c>
      <c r="B8" s="136" t="s">
        <v>217</v>
      </c>
      <c r="C8" s="137" t="s">
        <v>273</v>
      </c>
      <c r="D8" s="137" t="str">
        <f>C8</f>
        <v>*SIW APR-DRG Table (DOH) - Psych</v>
      </c>
    </row>
    <row r="9" spans="1:4" ht="25.5" x14ac:dyDescent="0.2">
      <c r="A9" s="122" t="s">
        <v>34</v>
      </c>
      <c r="B9" s="136" t="s">
        <v>218</v>
      </c>
      <c r="C9" s="137" t="s">
        <v>335</v>
      </c>
      <c r="D9" s="137" t="str">
        <f>C9</f>
        <v>Age Factor (17 &amp; under =1.0872, 18 &amp; over =1.0000)</v>
      </c>
    </row>
    <row r="10" spans="1:4" ht="28.15" customHeight="1" x14ac:dyDescent="0.2">
      <c r="A10" s="122" t="s">
        <v>35</v>
      </c>
      <c r="B10" s="136" t="s">
        <v>330</v>
      </c>
      <c r="C10" s="137">
        <v>1.0599000000000001</v>
      </c>
      <c r="D10" s="137">
        <f>C10</f>
        <v>1.0599000000000001</v>
      </c>
    </row>
    <row r="11" spans="1:4" ht="50.25" x14ac:dyDescent="0.2">
      <c r="A11" s="122" t="s">
        <v>36</v>
      </c>
      <c r="B11" s="136" t="s">
        <v>219</v>
      </c>
      <c r="C11" s="137" t="s">
        <v>331</v>
      </c>
      <c r="D11" s="137" t="s">
        <v>331</v>
      </c>
    </row>
    <row r="12" spans="1:4" ht="51" x14ac:dyDescent="0.2">
      <c r="A12" s="122" t="s">
        <v>40</v>
      </c>
      <c r="B12" s="136" t="s">
        <v>271</v>
      </c>
      <c r="C12" s="137" t="s">
        <v>220</v>
      </c>
      <c r="D12" s="137" t="str">
        <f>C12</f>
        <v>Days 1-4=1.20                                Days 5-11=1.00                                 Days 12-22=0.96                                Days 23 &amp; over=0.92</v>
      </c>
    </row>
    <row r="13" spans="1:4" ht="38.25" x14ac:dyDescent="0.2">
      <c r="A13" s="122" t="s">
        <v>41</v>
      </c>
      <c r="B13" s="136" t="s">
        <v>221</v>
      </c>
      <c r="C13" s="43" t="s">
        <v>268</v>
      </c>
      <c r="D13" s="43" t="s">
        <v>343</v>
      </c>
    </row>
    <row r="14" spans="1:4" ht="38.25" x14ac:dyDescent="0.2">
      <c r="A14" s="122" t="s">
        <v>42</v>
      </c>
      <c r="B14" s="136" t="s">
        <v>222</v>
      </c>
      <c r="C14" s="135" t="s">
        <v>267</v>
      </c>
      <c r="D14" s="135" t="s">
        <v>344</v>
      </c>
    </row>
    <row r="15" spans="1:4" ht="71.45" customHeight="1" x14ac:dyDescent="0.2">
      <c r="A15" s="122" t="s">
        <v>56</v>
      </c>
      <c r="B15" s="136" t="s">
        <v>269</v>
      </c>
      <c r="C15" s="137" t="s">
        <v>332</v>
      </c>
      <c r="D15" s="137" t="s">
        <v>332</v>
      </c>
    </row>
    <row r="16" spans="1:4" ht="14.45" customHeight="1" x14ac:dyDescent="0.25">
      <c r="A16" s="196" t="s">
        <v>44</v>
      </c>
      <c r="B16" s="165"/>
      <c r="C16" s="138" t="s">
        <v>78</v>
      </c>
      <c r="D16" s="138" t="s">
        <v>78</v>
      </c>
    </row>
    <row r="17" spans="1:4" ht="17.25" customHeight="1" x14ac:dyDescent="0.25">
      <c r="A17" s="122" t="s">
        <v>57</v>
      </c>
      <c r="B17" s="49" t="s">
        <v>43</v>
      </c>
      <c r="C17" s="34"/>
      <c r="D17" s="34"/>
    </row>
    <row r="18" spans="1:4" ht="25.5" x14ac:dyDescent="0.2">
      <c r="A18" s="124" t="s">
        <v>30</v>
      </c>
      <c r="B18" s="49" t="s">
        <v>85</v>
      </c>
      <c r="C18" s="135" t="s">
        <v>272</v>
      </c>
      <c r="D18" s="135" t="s">
        <v>345</v>
      </c>
    </row>
    <row r="19" spans="1:4" ht="19.899999999999999" customHeight="1" x14ac:dyDescent="0.2">
      <c r="A19" s="124" t="s">
        <v>31</v>
      </c>
      <c r="B19" s="42" t="s">
        <v>3</v>
      </c>
      <c r="C19" s="43" t="s">
        <v>46</v>
      </c>
      <c r="D19" s="43" t="str">
        <f>C19</f>
        <v>Line 1b</v>
      </c>
    </row>
    <row r="20" spans="1:4" ht="19.899999999999999" customHeight="1" x14ac:dyDescent="0.2">
      <c r="A20" s="124" t="s">
        <v>32</v>
      </c>
      <c r="B20" s="42" t="s">
        <v>47</v>
      </c>
      <c r="C20" s="45" t="s">
        <v>223</v>
      </c>
      <c r="D20" s="45" t="str">
        <f>C20</f>
        <v>Line 11a x Line 11b</v>
      </c>
    </row>
    <row r="21" spans="1:4" ht="13.9" customHeight="1" x14ac:dyDescent="0.25">
      <c r="A21" s="197" t="s">
        <v>62</v>
      </c>
      <c r="B21" s="167"/>
      <c r="C21" s="55"/>
      <c r="D21" s="55"/>
    </row>
    <row r="22" spans="1:4" ht="25.5" x14ac:dyDescent="0.2">
      <c r="A22" s="125" t="s">
        <v>58</v>
      </c>
      <c r="B22" s="42" t="s">
        <v>86</v>
      </c>
      <c r="C22" s="43" t="s">
        <v>224</v>
      </c>
      <c r="D22" s="43" t="str">
        <f>C22</f>
        <v>Line 10 + Line 11c</v>
      </c>
    </row>
    <row r="23" spans="1:4" x14ac:dyDescent="0.2">
      <c r="A23" s="126"/>
      <c r="B23" s="59"/>
      <c r="C23" s="60"/>
      <c r="D23" s="60"/>
    </row>
    <row r="24" spans="1:4" ht="15" x14ac:dyDescent="0.2">
      <c r="A24" s="194" t="s">
        <v>124</v>
      </c>
      <c r="B24" s="163"/>
      <c r="C24" s="62" t="s">
        <v>25</v>
      </c>
      <c r="D24" s="62" t="s">
        <v>25</v>
      </c>
    </row>
    <row r="25" spans="1:4" ht="25.5" x14ac:dyDescent="0.2">
      <c r="A25" s="127" t="s">
        <v>49</v>
      </c>
      <c r="B25" s="65" t="s">
        <v>192</v>
      </c>
      <c r="C25" s="66" t="s">
        <v>123</v>
      </c>
      <c r="D25" s="66" t="str">
        <f>C25</f>
        <v>4/1/09 Forward ==&gt; 7.04%</v>
      </c>
    </row>
    <row r="26" spans="1:4" ht="16.149999999999999" customHeight="1" x14ac:dyDescent="0.2">
      <c r="A26" s="127" t="s">
        <v>50</v>
      </c>
      <c r="B26" s="65" t="s">
        <v>53</v>
      </c>
      <c r="C26" s="66" t="s">
        <v>225</v>
      </c>
      <c r="D26" s="66" t="str">
        <f>C26</f>
        <v>Line 12 x Line A</v>
      </c>
    </row>
    <row r="27" spans="1:4" ht="39.6" customHeight="1" x14ac:dyDescent="0.2">
      <c r="A27" s="127" t="s">
        <v>51</v>
      </c>
      <c r="B27" s="65" t="s">
        <v>112</v>
      </c>
      <c r="C27" s="68" t="s">
        <v>225</v>
      </c>
      <c r="D27" s="68" t="str">
        <f>C27</f>
        <v>Line 12 x Line A</v>
      </c>
    </row>
    <row r="28" spans="1:4" ht="48" customHeight="1" thickBot="1" x14ac:dyDescent="0.25">
      <c r="A28" s="128" t="s">
        <v>52</v>
      </c>
      <c r="B28" s="129" t="s">
        <v>111</v>
      </c>
      <c r="C28" s="130" t="s">
        <v>226</v>
      </c>
      <c r="D28" s="130" t="str">
        <f>C28</f>
        <v>Line 12 + Line B</v>
      </c>
    </row>
    <row r="29" spans="1:4" ht="31.9" customHeight="1" thickBot="1" x14ac:dyDescent="0.25">
      <c r="A29" s="159" t="s">
        <v>76</v>
      </c>
      <c r="B29" s="198" t="s">
        <v>227</v>
      </c>
      <c r="C29" s="198"/>
      <c r="D29" s="199"/>
    </row>
    <row r="30" spans="1:4" x14ac:dyDescent="0.2">
      <c r="A30" s="139" t="s">
        <v>333</v>
      </c>
      <c r="B30" s="132"/>
      <c r="C30" s="133"/>
      <c r="D30" s="134"/>
    </row>
    <row r="31" spans="1:4" x14ac:dyDescent="0.2">
      <c r="A31" s="189" t="s">
        <v>334</v>
      </c>
      <c r="B31" s="190"/>
      <c r="C31" s="190"/>
      <c r="D31" s="191"/>
    </row>
    <row r="32" spans="1:4" x14ac:dyDescent="0.2">
      <c r="B32" s="160" t="s">
        <v>265</v>
      </c>
      <c r="C32" s="161"/>
      <c r="D32" s="161"/>
    </row>
    <row r="33" spans="2:4" x14ac:dyDescent="0.2">
      <c r="B33" s="140" t="s">
        <v>230</v>
      </c>
      <c r="C33" s="140" t="s">
        <v>231</v>
      </c>
      <c r="D33" s="140">
        <v>0.94440000000000002</v>
      </c>
    </row>
    <row r="34" spans="2:4" x14ac:dyDescent="0.2">
      <c r="B34" s="140" t="s">
        <v>232</v>
      </c>
      <c r="C34" s="140" t="s">
        <v>233</v>
      </c>
      <c r="D34" s="140">
        <v>1.0871999999999999</v>
      </c>
    </row>
    <row r="35" spans="2:4" x14ac:dyDescent="0.2">
      <c r="B35" s="140" t="s">
        <v>234</v>
      </c>
      <c r="C35" s="140" t="s">
        <v>235</v>
      </c>
      <c r="D35" s="140">
        <v>1.0599000000000001</v>
      </c>
    </row>
    <row r="36" spans="2:4" x14ac:dyDescent="0.2">
      <c r="B36" s="140" t="s">
        <v>236</v>
      </c>
      <c r="C36" s="140" t="s">
        <v>237</v>
      </c>
      <c r="D36" s="141">
        <v>1.4046000000000001</v>
      </c>
    </row>
    <row r="37" spans="2:4" x14ac:dyDescent="0.2">
      <c r="B37" s="142" t="s">
        <v>238</v>
      </c>
      <c r="C37" s="142" t="str">
        <f>D33&amp;" * "&amp;D34&amp;" * "&amp;D35&amp;" * "&amp;D36</f>
        <v>0.9444 * 1.0872 * 1.0599 * 1.4046</v>
      </c>
      <c r="D37" s="143">
        <f>D33*D34*D35*D36</f>
        <v>1.5285617167707075</v>
      </c>
    </row>
    <row r="38" spans="2:4" x14ac:dyDescent="0.2">
      <c r="B38" s="140" t="s">
        <v>239</v>
      </c>
      <c r="C38" s="140" t="s">
        <v>240</v>
      </c>
      <c r="D38" s="144">
        <v>500</v>
      </c>
    </row>
    <row r="39" spans="2:4" x14ac:dyDescent="0.2">
      <c r="B39" s="142" t="s">
        <v>241</v>
      </c>
      <c r="C39" s="142" t="s">
        <v>242</v>
      </c>
      <c r="D39" s="145">
        <f>D37*D38</f>
        <v>764.28085838535378</v>
      </c>
    </row>
    <row r="40" spans="2:4" x14ac:dyDescent="0.2">
      <c r="B40" s="140" t="s">
        <v>243</v>
      </c>
      <c r="C40" s="140"/>
      <c r="D40" s="146">
        <v>50</v>
      </c>
    </row>
    <row r="41" spans="2:4" x14ac:dyDescent="0.2">
      <c r="B41" s="140" t="s">
        <v>244</v>
      </c>
      <c r="C41" s="140" t="s">
        <v>245</v>
      </c>
      <c r="D41" s="146">
        <v>488</v>
      </c>
    </row>
    <row r="42" spans="2:4" x14ac:dyDescent="0.2">
      <c r="B42" s="12"/>
      <c r="C42" s="12"/>
      <c r="D42" s="12"/>
    </row>
    <row r="43" spans="2:4" x14ac:dyDescent="0.2">
      <c r="B43" s="147" t="s">
        <v>246</v>
      </c>
      <c r="C43" s="147" t="s">
        <v>247</v>
      </c>
      <c r="D43" s="148"/>
    </row>
    <row r="44" spans="2:4" x14ac:dyDescent="0.2">
      <c r="B44" s="149" t="s">
        <v>248</v>
      </c>
      <c r="C44" s="140" t="s">
        <v>249</v>
      </c>
      <c r="D44" s="144">
        <f>ROUND($D$39*1.2,2)</f>
        <v>917.14</v>
      </c>
    </row>
    <row r="45" spans="2:4" x14ac:dyDescent="0.2">
      <c r="B45" s="149" t="s">
        <v>250</v>
      </c>
      <c r="C45" s="140" t="s">
        <v>249</v>
      </c>
      <c r="D45" s="144">
        <f>ROUND($D$39*1.2,2)</f>
        <v>917.14</v>
      </c>
    </row>
    <row r="46" spans="2:4" x14ac:dyDescent="0.2">
      <c r="B46" s="149" t="s">
        <v>251</v>
      </c>
      <c r="C46" s="140" t="s">
        <v>249</v>
      </c>
      <c r="D46" s="144">
        <f>ROUND($D$39*1.2,2)</f>
        <v>917.14</v>
      </c>
    </row>
    <row r="47" spans="2:4" x14ac:dyDescent="0.2">
      <c r="B47" s="149" t="s">
        <v>252</v>
      </c>
      <c r="C47" s="140" t="s">
        <v>249</v>
      </c>
      <c r="D47" s="144">
        <f>ROUND($D$39*1.2,2)</f>
        <v>917.14</v>
      </c>
    </row>
    <row r="48" spans="2:4" x14ac:dyDescent="0.2">
      <c r="B48" s="149" t="s">
        <v>253</v>
      </c>
      <c r="C48" s="140" t="s">
        <v>254</v>
      </c>
      <c r="D48" s="144">
        <f t="shared" ref="D48:D53" si="0">ROUND($D$39*1,2)</f>
        <v>764.28</v>
      </c>
    </row>
    <row r="49" spans="2:4" x14ac:dyDescent="0.2">
      <c r="B49" s="149" t="s">
        <v>255</v>
      </c>
      <c r="C49" s="140" t="s">
        <v>254</v>
      </c>
      <c r="D49" s="144">
        <f t="shared" si="0"/>
        <v>764.28</v>
      </c>
    </row>
    <row r="50" spans="2:4" x14ac:dyDescent="0.2">
      <c r="B50" s="149" t="s">
        <v>256</v>
      </c>
      <c r="C50" s="140" t="s">
        <v>254</v>
      </c>
      <c r="D50" s="144">
        <f t="shared" si="0"/>
        <v>764.28</v>
      </c>
    </row>
    <row r="51" spans="2:4" x14ac:dyDescent="0.2">
      <c r="B51" s="149" t="s">
        <v>257</v>
      </c>
      <c r="C51" s="140" t="s">
        <v>254</v>
      </c>
      <c r="D51" s="144">
        <f t="shared" si="0"/>
        <v>764.28</v>
      </c>
    </row>
    <row r="52" spans="2:4" x14ac:dyDescent="0.2">
      <c r="B52" s="149" t="s">
        <v>258</v>
      </c>
      <c r="C52" s="140" t="s">
        <v>254</v>
      </c>
      <c r="D52" s="144">
        <f t="shared" si="0"/>
        <v>764.28</v>
      </c>
    </row>
    <row r="53" spans="2:4" ht="13.5" thickBot="1" x14ac:dyDescent="0.25">
      <c r="B53" s="150" t="s">
        <v>259</v>
      </c>
      <c r="C53" s="140" t="s">
        <v>254</v>
      </c>
      <c r="D53" s="144">
        <f t="shared" si="0"/>
        <v>764.28</v>
      </c>
    </row>
    <row r="54" spans="2:4" x14ac:dyDescent="0.2">
      <c r="B54" s="151" t="s">
        <v>260</v>
      </c>
      <c r="C54" s="152"/>
      <c r="D54" s="153">
        <f>SUM(D44:D53)</f>
        <v>8254.24</v>
      </c>
    </row>
    <row r="55" spans="2:4" x14ac:dyDescent="0.2">
      <c r="B55" s="149" t="s">
        <v>261</v>
      </c>
      <c r="C55" s="140" t="s">
        <v>262</v>
      </c>
      <c r="D55" s="144">
        <f>D40*10</f>
        <v>500</v>
      </c>
    </row>
    <row r="56" spans="2:4" x14ac:dyDescent="0.2">
      <c r="B56" s="149" t="s">
        <v>263</v>
      </c>
      <c r="C56" s="148"/>
      <c r="D56" s="146">
        <f>D41</f>
        <v>488</v>
      </c>
    </row>
    <row r="57" spans="2:4" x14ac:dyDescent="0.2">
      <c r="B57" s="142" t="s">
        <v>264</v>
      </c>
      <c r="C57" s="148"/>
      <c r="D57" s="145">
        <f>SUM(D54:D56)</f>
        <v>9242.24</v>
      </c>
    </row>
    <row r="58" spans="2:4" x14ac:dyDescent="0.2">
      <c r="B58" s="72" t="s">
        <v>270</v>
      </c>
    </row>
  </sheetData>
  <mergeCells count="6">
    <mergeCell ref="A31:D31"/>
    <mergeCell ref="A2:B2"/>
    <mergeCell ref="A16:B16"/>
    <mergeCell ref="A21:B21"/>
    <mergeCell ref="A24:B24"/>
    <mergeCell ref="B29:D29"/>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&amp;N&amp;RJanuary 2018</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01"/>
      <c r="B1" s="201"/>
      <c r="C1" s="201"/>
    </row>
    <row r="2" spans="1:3" ht="18" x14ac:dyDescent="0.2">
      <c r="A2" s="200" t="s">
        <v>274</v>
      </c>
      <c r="B2" s="200"/>
      <c r="C2" s="200"/>
    </row>
    <row r="3" spans="1:3" ht="18" x14ac:dyDescent="0.2">
      <c r="A3" s="200" t="s">
        <v>275</v>
      </c>
      <c r="B3" s="200"/>
      <c r="C3" s="200"/>
    </row>
    <row r="4" spans="1:3" x14ac:dyDescent="0.2">
      <c r="A4" s="201"/>
      <c r="B4" s="201"/>
      <c r="C4" s="201"/>
    </row>
    <row r="5" spans="1:3" ht="92.45" customHeight="1" x14ac:dyDescent="0.2">
      <c r="A5" s="211" t="s">
        <v>276</v>
      </c>
      <c r="B5" s="211"/>
      <c r="C5" s="211"/>
    </row>
    <row r="6" spans="1:3" x14ac:dyDescent="0.2">
      <c r="A6" s="201"/>
      <c r="B6" s="201"/>
      <c r="C6" s="201"/>
    </row>
    <row r="7" spans="1:3" ht="15" x14ac:dyDescent="0.25">
      <c r="A7" s="203" t="s">
        <v>277</v>
      </c>
      <c r="B7" s="203"/>
      <c r="C7" s="203"/>
    </row>
    <row r="8" spans="1:3" ht="88.9" customHeight="1" x14ac:dyDescent="0.2">
      <c r="A8" s="205" t="s">
        <v>314</v>
      </c>
      <c r="B8" s="205"/>
      <c r="C8" s="205"/>
    </row>
    <row r="9" spans="1:3" ht="15" x14ac:dyDescent="0.2">
      <c r="A9" s="204" t="s">
        <v>315</v>
      </c>
      <c r="B9" s="204"/>
      <c r="C9" s="204"/>
    </row>
    <row r="10" spans="1:3" ht="15" x14ac:dyDescent="0.2">
      <c r="A10" s="204" t="s">
        <v>316</v>
      </c>
      <c r="B10" s="204"/>
      <c r="C10" s="204"/>
    </row>
    <row r="11" spans="1:3" ht="15" x14ac:dyDescent="0.2">
      <c r="A11" s="204" t="s">
        <v>317</v>
      </c>
      <c r="B11" s="204"/>
      <c r="C11" s="204"/>
    </row>
    <row r="12" spans="1:3" ht="15" x14ac:dyDescent="0.2">
      <c r="A12" s="204" t="s">
        <v>318</v>
      </c>
      <c r="B12" s="204"/>
      <c r="C12" s="204"/>
    </row>
    <row r="13" spans="1:3" ht="15" x14ac:dyDescent="0.2">
      <c r="A13" s="204" t="s">
        <v>319</v>
      </c>
      <c r="B13" s="204"/>
      <c r="C13" s="204"/>
    </row>
    <row r="14" spans="1:3" x14ac:dyDescent="0.2">
      <c r="A14" s="201"/>
      <c r="B14" s="201"/>
      <c r="C14" s="201"/>
    </row>
    <row r="15" spans="1:3" ht="148.9" customHeight="1" x14ac:dyDescent="0.2">
      <c r="A15" s="210" t="s">
        <v>320</v>
      </c>
      <c r="B15" s="210"/>
      <c r="C15" s="210"/>
    </row>
    <row r="16" spans="1:3" x14ac:dyDescent="0.2">
      <c r="A16" s="201"/>
      <c r="B16" s="201"/>
      <c r="C16" s="201"/>
    </row>
    <row r="17" spans="1:3" ht="85.9" customHeight="1" x14ac:dyDescent="0.2">
      <c r="A17" s="205" t="s">
        <v>321</v>
      </c>
      <c r="B17" s="205"/>
      <c r="C17" s="205"/>
    </row>
    <row r="18" spans="1:3" ht="15" x14ac:dyDescent="0.25">
      <c r="A18" s="207"/>
      <c r="B18" s="207"/>
      <c r="C18" s="207"/>
    </row>
    <row r="19" spans="1:3" ht="15" x14ac:dyDescent="0.2">
      <c r="A19" s="208" t="s">
        <v>278</v>
      </c>
      <c r="B19" s="208"/>
      <c r="C19" s="208"/>
    </row>
    <row r="20" spans="1:3" ht="15" x14ac:dyDescent="0.25">
      <c r="A20" s="203" t="s">
        <v>322</v>
      </c>
      <c r="B20" s="203"/>
      <c r="C20" s="203"/>
    </row>
    <row r="21" spans="1:3" ht="101.45" customHeight="1" x14ac:dyDescent="0.2">
      <c r="A21" s="209" t="s">
        <v>279</v>
      </c>
      <c r="B21" s="209"/>
      <c r="C21" s="209"/>
    </row>
    <row r="22" spans="1:3" x14ac:dyDescent="0.2">
      <c r="A22" s="202"/>
      <c r="B22" s="202"/>
      <c r="C22" s="202"/>
    </row>
    <row r="23" spans="1:3" ht="15" x14ac:dyDescent="0.25">
      <c r="A23" s="203" t="s">
        <v>323</v>
      </c>
      <c r="B23" s="203"/>
      <c r="C23" s="203"/>
    </row>
    <row r="24" spans="1:3" ht="86.45" customHeight="1" x14ac:dyDescent="0.2">
      <c r="A24" s="205" t="s">
        <v>280</v>
      </c>
      <c r="B24" s="205"/>
      <c r="C24" s="205"/>
    </row>
    <row r="26" spans="1:3" ht="18" x14ac:dyDescent="0.2">
      <c r="A26" s="200" t="s">
        <v>281</v>
      </c>
      <c r="B26" s="200"/>
      <c r="C26" s="200"/>
    </row>
    <row r="27" spans="1:3" ht="15" x14ac:dyDescent="0.2">
      <c r="A27" s="206" t="s">
        <v>282</v>
      </c>
      <c r="B27" s="206"/>
      <c r="C27" s="206"/>
    </row>
    <row r="28" spans="1:3" ht="15" x14ac:dyDescent="0.2">
      <c r="A28" s="206" t="s">
        <v>283</v>
      </c>
      <c r="B28" s="206"/>
      <c r="C28" s="206"/>
    </row>
    <row r="29" spans="1:3" ht="8.4499999999999993" customHeight="1" x14ac:dyDescent="0.2"/>
    <row r="30" spans="1:3" ht="15" x14ac:dyDescent="0.25">
      <c r="A30" s="14" t="s">
        <v>284</v>
      </c>
    </row>
    <row r="31" spans="1:3" x14ac:dyDescent="0.2">
      <c r="A31" s="204" t="s">
        <v>309</v>
      </c>
      <c r="B31" s="204"/>
      <c r="C31" s="204"/>
    </row>
    <row r="32" spans="1:3" x14ac:dyDescent="0.2">
      <c r="A32" s="204" t="s">
        <v>310</v>
      </c>
      <c r="B32" s="204"/>
      <c r="C32" s="204"/>
    </row>
    <row r="33" spans="1:3" x14ac:dyDescent="0.2">
      <c r="A33" s="204" t="s">
        <v>311</v>
      </c>
      <c r="B33" s="204"/>
      <c r="C33" s="204"/>
    </row>
    <row r="34" spans="1:3" x14ac:dyDescent="0.2">
      <c r="A34" s="204" t="s">
        <v>312</v>
      </c>
      <c r="B34" s="204"/>
      <c r="C34" s="204"/>
    </row>
    <row r="35" spans="1:3" ht="15" thickBot="1" x14ac:dyDescent="0.25">
      <c r="A35" s="219" t="s">
        <v>313</v>
      </c>
      <c r="B35" s="219"/>
      <c r="C35" s="219"/>
    </row>
    <row r="36" spans="1:3" ht="6.6" customHeight="1" x14ac:dyDescent="0.2">
      <c r="A36" s="15"/>
      <c r="B36" s="16"/>
      <c r="C36" s="16"/>
    </row>
    <row r="37" spans="1:3" ht="30.75" thickBot="1" x14ac:dyDescent="0.25">
      <c r="A37" s="17" t="s">
        <v>285</v>
      </c>
      <c r="B37" s="18" t="s">
        <v>286</v>
      </c>
      <c r="C37" s="18" t="s">
        <v>287</v>
      </c>
    </row>
    <row r="38" spans="1:3" ht="72" thickBot="1" x14ac:dyDescent="0.25">
      <c r="A38" s="212" t="s">
        <v>288</v>
      </c>
      <c r="B38" s="19" t="s">
        <v>289</v>
      </c>
      <c r="C38" s="19" t="s">
        <v>290</v>
      </c>
    </row>
    <row r="39" spans="1:3" ht="72" thickBot="1" x14ac:dyDescent="0.25">
      <c r="A39" s="214"/>
      <c r="B39" s="19" t="s">
        <v>291</v>
      </c>
      <c r="C39" s="19" t="s">
        <v>292</v>
      </c>
    </row>
    <row r="40" spans="1:3" ht="15" thickBot="1" x14ac:dyDescent="0.25">
      <c r="A40" s="215"/>
      <c r="B40" s="20" t="s">
        <v>293</v>
      </c>
      <c r="C40" s="21">
        <v>0</v>
      </c>
    </row>
    <row r="41" spans="1:3" ht="42.75" x14ac:dyDescent="0.2">
      <c r="A41" s="212" t="s">
        <v>294</v>
      </c>
      <c r="B41" s="212" t="s">
        <v>289</v>
      </c>
      <c r="C41" s="22" t="s">
        <v>295</v>
      </c>
    </row>
    <row r="42" spans="1:3" ht="29.25" thickBot="1" x14ac:dyDescent="0.25">
      <c r="A42" s="214"/>
      <c r="B42" s="213"/>
      <c r="C42" s="19" t="s">
        <v>296</v>
      </c>
    </row>
    <row r="43" spans="1:3" ht="72" thickBot="1" x14ac:dyDescent="0.25">
      <c r="A43" s="214"/>
      <c r="B43" s="19" t="s">
        <v>291</v>
      </c>
      <c r="C43" s="19" t="s">
        <v>297</v>
      </c>
    </row>
    <row r="44" spans="1:3" ht="15" thickBot="1" x14ac:dyDescent="0.25">
      <c r="A44" s="215"/>
      <c r="B44" s="20" t="s">
        <v>293</v>
      </c>
      <c r="C44" s="21">
        <v>0</v>
      </c>
    </row>
    <row r="45" spans="1:3" ht="72" thickBot="1" x14ac:dyDescent="0.25">
      <c r="A45" s="216" t="s">
        <v>298</v>
      </c>
      <c r="B45" s="19">
        <v>1</v>
      </c>
      <c r="C45" s="19" t="s">
        <v>299</v>
      </c>
    </row>
    <row r="46" spans="1:3" ht="72" thickBot="1" x14ac:dyDescent="0.25">
      <c r="A46" s="217"/>
      <c r="B46" s="19" t="s">
        <v>300</v>
      </c>
      <c r="C46" s="19" t="s">
        <v>301</v>
      </c>
    </row>
    <row r="47" spans="1:3" ht="72" thickBot="1" x14ac:dyDescent="0.25">
      <c r="A47" s="217"/>
      <c r="B47" s="19" t="s">
        <v>291</v>
      </c>
      <c r="C47" s="19" t="s">
        <v>302</v>
      </c>
    </row>
    <row r="48" spans="1:3" ht="15" thickBot="1" x14ac:dyDescent="0.25">
      <c r="A48" s="218"/>
      <c r="B48" s="19" t="s">
        <v>293</v>
      </c>
      <c r="C48" s="23">
        <v>0</v>
      </c>
    </row>
    <row r="49" spans="1:3" ht="72" thickBot="1" x14ac:dyDescent="0.25">
      <c r="A49" s="212" t="s">
        <v>303</v>
      </c>
      <c r="B49" s="19" t="s">
        <v>304</v>
      </c>
      <c r="C49" s="19" t="s">
        <v>305</v>
      </c>
    </row>
    <row r="50" spans="1:3" ht="72" thickBot="1" x14ac:dyDescent="0.25">
      <c r="A50" s="214"/>
      <c r="B50" s="19" t="s">
        <v>306</v>
      </c>
      <c r="C50" s="19" t="s">
        <v>307</v>
      </c>
    </row>
    <row r="51" spans="1:3" ht="72" thickBot="1" x14ac:dyDescent="0.25">
      <c r="A51" s="214"/>
      <c r="B51" s="19" t="s">
        <v>291</v>
      </c>
      <c r="C51" s="19" t="s">
        <v>308</v>
      </c>
    </row>
    <row r="52" spans="1:3" ht="15" thickBot="1" x14ac:dyDescent="0.25">
      <c r="A52" s="215"/>
      <c r="B52" s="19" t="s">
        <v>293</v>
      </c>
      <c r="C52" s="23">
        <v>0</v>
      </c>
    </row>
  </sheetData>
  <mergeCells count="37">
    <mergeCell ref="B41:B42"/>
    <mergeCell ref="A38:A40"/>
    <mergeCell ref="A41:A44"/>
    <mergeCell ref="A45:A48"/>
    <mergeCell ref="A49:A52"/>
    <mergeCell ref="A31:C31"/>
    <mergeCell ref="A32:C32"/>
    <mergeCell ref="A33:C33"/>
    <mergeCell ref="A34:C34"/>
    <mergeCell ref="A35:C35"/>
    <mergeCell ref="A15:C15"/>
    <mergeCell ref="A16:C16"/>
    <mergeCell ref="A5:C5"/>
    <mergeCell ref="A8:C8"/>
    <mergeCell ref="A9:C9"/>
    <mergeCell ref="A10:C10"/>
    <mergeCell ref="A11:C11"/>
    <mergeCell ref="A12:C12"/>
    <mergeCell ref="A24:C24"/>
    <mergeCell ref="A26:C26"/>
    <mergeCell ref="A27:C27"/>
    <mergeCell ref="A28:C28"/>
    <mergeCell ref="A17:C17"/>
    <mergeCell ref="A18:C18"/>
    <mergeCell ref="A19:C19"/>
    <mergeCell ref="A20:C20"/>
    <mergeCell ref="A21:C21"/>
    <mergeCell ref="A2:C2"/>
    <mergeCell ref="A3:C3"/>
    <mergeCell ref="A4:C4"/>
    <mergeCell ref="A1:C1"/>
    <mergeCell ref="A22:C22"/>
    <mergeCell ref="A23:C23"/>
    <mergeCell ref="A13:C13"/>
    <mergeCell ref="A14:C14"/>
    <mergeCell ref="A6:C6"/>
    <mergeCell ref="A7:C7"/>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&amp;N&amp;RJanuary 2018</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workbookViewId="0">
      <pane ySplit="2" topLeftCell="A3" activePane="bottomLeft" state="frozen"/>
      <selection pane="bottomLeft"/>
    </sheetView>
  </sheetViews>
  <sheetFormatPr defaultColWidth="8.85546875" defaultRowHeight="12.75" x14ac:dyDescent="0.2"/>
  <cols>
    <col min="1" max="1" width="95.28515625" style="12" customWidth="1"/>
    <col min="2" max="16384" width="8.85546875" style="12"/>
  </cols>
  <sheetData>
    <row r="1" spans="1:1" ht="23.25" x14ac:dyDescent="0.35">
      <c r="A1" s="8" t="s">
        <v>202</v>
      </c>
    </row>
    <row r="2" spans="1:1" ht="23.25" x14ac:dyDescent="0.35">
      <c r="A2" s="8" t="s">
        <v>215</v>
      </c>
    </row>
    <row r="3" spans="1:1" ht="18" customHeight="1" x14ac:dyDescent="0.2">
      <c r="A3" s="119" t="s">
        <v>339</v>
      </c>
    </row>
    <row r="4" spans="1:1" ht="15" x14ac:dyDescent="0.2">
      <c r="A4" s="9"/>
    </row>
    <row r="5" spans="1:1" ht="75" x14ac:dyDescent="0.2">
      <c r="A5" s="9" t="s">
        <v>203</v>
      </c>
    </row>
    <row r="6" spans="1:1" ht="15" x14ac:dyDescent="0.2">
      <c r="A6" s="9"/>
    </row>
    <row r="7" spans="1:1" ht="60" x14ac:dyDescent="0.2">
      <c r="A7" s="9" t="s">
        <v>204</v>
      </c>
    </row>
    <row r="8" spans="1:1" ht="15" x14ac:dyDescent="0.2">
      <c r="A8" s="9"/>
    </row>
    <row r="9" spans="1:1" ht="31.5" x14ac:dyDescent="0.25">
      <c r="A9" s="10" t="s">
        <v>205</v>
      </c>
    </row>
    <row r="10" spans="1:1" ht="15" x14ac:dyDescent="0.2">
      <c r="A10" s="9"/>
    </row>
    <row r="11" spans="1:1" ht="15" x14ac:dyDescent="0.2">
      <c r="A11" s="11" t="s">
        <v>210</v>
      </c>
    </row>
    <row r="12" spans="1:1" ht="15" x14ac:dyDescent="0.2">
      <c r="A12" s="11" t="s">
        <v>211</v>
      </c>
    </row>
    <row r="13" spans="1:1" ht="30" x14ac:dyDescent="0.2">
      <c r="A13" s="11" t="s">
        <v>212</v>
      </c>
    </row>
    <row r="14" spans="1:1" ht="15" x14ac:dyDescent="0.2">
      <c r="A14" s="11" t="s">
        <v>213</v>
      </c>
    </row>
    <row r="15" spans="1:1" ht="15" x14ac:dyDescent="0.2">
      <c r="A15" s="11" t="s">
        <v>214</v>
      </c>
    </row>
    <row r="16" spans="1:1" ht="15" x14ac:dyDescent="0.2">
      <c r="A16" s="9"/>
    </row>
    <row r="17" spans="1:1" ht="30" x14ac:dyDescent="0.2">
      <c r="A17" s="9" t="s">
        <v>206</v>
      </c>
    </row>
    <row r="18" spans="1:1" ht="15" x14ac:dyDescent="0.2">
      <c r="A18" s="9"/>
    </row>
    <row r="19" spans="1:1" ht="15" x14ac:dyDescent="0.2">
      <c r="A19" s="9" t="s">
        <v>207</v>
      </c>
    </row>
    <row r="20" spans="1:1" ht="15" x14ac:dyDescent="0.2">
      <c r="A20" s="9"/>
    </row>
    <row r="21" spans="1:1" ht="30" x14ac:dyDescent="0.2">
      <c r="A21" s="9" t="s">
        <v>208</v>
      </c>
    </row>
    <row r="22" spans="1:1" ht="15" x14ac:dyDescent="0.2">
      <c r="A22" s="9"/>
    </row>
    <row r="23" spans="1:1" ht="30" x14ac:dyDescent="0.2">
      <c r="A23" s="9" t="s">
        <v>209</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4" t="s">
        <v>154</v>
      </c>
    </row>
    <row r="2" spans="1:1" ht="20.45" customHeight="1" thickBot="1" x14ac:dyDescent="0.25">
      <c r="A2" s="155" t="s">
        <v>155</v>
      </c>
    </row>
    <row r="3" spans="1:1" ht="131.44999999999999" customHeight="1" x14ac:dyDescent="0.2">
      <c r="A3" s="156" t="s">
        <v>156</v>
      </c>
    </row>
    <row r="4" spans="1:1" ht="63" x14ac:dyDescent="0.25">
      <c r="A4" s="157" t="s">
        <v>157</v>
      </c>
    </row>
    <row r="5" spans="1:1" ht="15.75" x14ac:dyDescent="0.25">
      <c r="A5" s="157" t="s">
        <v>158</v>
      </c>
    </row>
    <row r="6" spans="1:1" ht="15.75" x14ac:dyDescent="0.25">
      <c r="A6" s="157" t="s">
        <v>159</v>
      </c>
    </row>
    <row r="7" spans="1:1" ht="15.75" x14ac:dyDescent="0.25">
      <c r="A7" s="157" t="s">
        <v>160</v>
      </c>
    </row>
    <row r="8" spans="1:1" ht="15.75" x14ac:dyDescent="0.25">
      <c r="A8" s="157" t="s">
        <v>161</v>
      </c>
    </row>
    <row r="9" spans="1:1" ht="160.9" customHeight="1" x14ac:dyDescent="0.25">
      <c r="A9" s="158" t="s">
        <v>162</v>
      </c>
    </row>
    <row r="10" spans="1:1" ht="31.5" x14ac:dyDescent="0.25">
      <c r="A10" s="157" t="s">
        <v>163</v>
      </c>
    </row>
    <row r="11" spans="1:1" ht="15.75" x14ac:dyDescent="0.25">
      <c r="A11" s="157" t="s">
        <v>164</v>
      </c>
    </row>
    <row r="12" spans="1:1" ht="31.5" x14ac:dyDescent="0.25">
      <c r="A12" s="157" t="s">
        <v>165</v>
      </c>
    </row>
    <row r="13" spans="1:1" ht="31.5" x14ac:dyDescent="0.25">
      <c r="A13" s="157" t="s">
        <v>166</v>
      </c>
    </row>
    <row r="14" spans="1:1" ht="47.25" x14ac:dyDescent="0.25">
      <c r="A14" s="157" t="s">
        <v>167</v>
      </c>
    </row>
    <row r="15" spans="1:1" ht="63" x14ac:dyDescent="0.25">
      <c r="A15" s="157" t="s">
        <v>168</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workbookViewId="0">
      <selection activeCell="B1" sqref="B1"/>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94</v>
      </c>
    </row>
    <row r="3" spans="2:2" ht="15" x14ac:dyDescent="0.25">
      <c r="B3" s="1" t="s">
        <v>95</v>
      </c>
    </row>
    <row r="4" spans="2:2" x14ac:dyDescent="0.2">
      <c r="B4" s="2"/>
    </row>
    <row r="5" spans="2:2" x14ac:dyDescent="0.2">
      <c r="B5" s="3" t="s">
        <v>96</v>
      </c>
    </row>
    <row r="6" spans="2:2" x14ac:dyDescent="0.2">
      <c r="B6" s="3" t="s">
        <v>97</v>
      </c>
    </row>
    <row r="7" spans="2:2" x14ac:dyDescent="0.2">
      <c r="B7" s="3" t="s">
        <v>98</v>
      </c>
    </row>
    <row r="8" spans="2:2" x14ac:dyDescent="0.2">
      <c r="B8" s="3" t="s">
        <v>99</v>
      </c>
    </row>
    <row r="9" spans="2:2" x14ac:dyDescent="0.2">
      <c r="B9" s="3" t="s">
        <v>100</v>
      </c>
    </row>
    <row r="10" spans="2:2" x14ac:dyDescent="0.2">
      <c r="B10" s="6" t="s">
        <v>216</v>
      </c>
    </row>
    <row r="11" spans="2:2" x14ac:dyDescent="0.2">
      <c r="B11" s="3" t="s">
        <v>101</v>
      </c>
    </row>
    <row r="12" spans="2:2" x14ac:dyDescent="0.2">
      <c r="B12" s="3" t="s">
        <v>102</v>
      </c>
    </row>
    <row r="13" spans="2:2" x14ac:dyDescent="0.2">
      <c r="B13" s="3" t="s">
        <v>103</v>
      </c>
    </row>
    <row r="14" spans="2:2" x14ac:dyDescent="0.2">
      <c r="B14" s="3" t="s">
        <v>104</v>
      </c>
    </row>
    <row r="15" spans="2:2" x14ac:dyDescent="0.2">
      <c r="B15" s="4" t="s">
        <v>106</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Katherine Ryan</cp:lastModifiedBy>
  <cp:lastPrinted>2018-04-02T19:19:34Z</cp:lastPrinted>
  <dcterms:created xsi:type="dcterms:W3CDTF">2003-05-01T18:45:15Z</dcterms:created>
  <dcterms:modified xsi:type="dcterms:W3CDTF">2018-04-05T17:42:43Z</dcterms:modified>
</cp:coreProperties>
</file>