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dhc\docs\"/>
    </mc:Choice>
  </mc:AlternateContent>
  <xr:revisionPtr revIDLastSave="0" documentId="13_ncr:1_{22145E11-FD63-4299-A970-B997FDB9DE57}" xr6:coauthVersionLast="44" xr6:coauthVersionMax="44" xr10:uidLastSave="{00000000-0000-0000-0000-000000000000}"/>
  <bookViews>
    <workbookView xWindow="21480" yWindow="-120" windowWidth="24240" windowHeight="13290" xr2:uid="{16BFB1DE-C603-4DF4-A766-C57CCD3AD49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8" i="1"/>
  <c r="K8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8" i="1"/>
</calcChain>
</file>

<file path=xl/sharedStrings.xml><?xml version="1.0" encoding="utf-8"?>
<sst xmlns="http://schemas.openxmlformats.org/spreadsheetml/2006/main" count="324" uniqueCount="158">
  <si>
    <t>New York State Department of Health</t>
  </si>
  <si>
    <t>Division of Finance and Rate Setting</t>
  </si>
  <si>
    <t>ADHC Reimbursement Rates</t>
  </si>
  <si>
    <t>January and April 2020 ADHC Final Rates</t>
  </si>
  <si>
    <t>Opcert</t>
  </si>
  <si>
    <t>LOC Code</t>
  </si>
  <si>
    <t>Facility Name</t>
  </si>
  <si>
    <t xml:space="preserve">January 1, 2020 Rate </t>
  </si>
  <si>
    <t>1.5% Add-On</t>
  </si>
  <si>
    <t>Final January 1, 2020 Rate</t>
  </si>
  <si>
    <t>7002356N</t>
  </si>
  <si>
    <t>3801000N</t>
  </si>
  <si>
    <t>7000319N</t>
  </si>
  <si>
    <t>7000389N</t>
  </si>
  <si>
    <t>5151321N</t>
  </si>
  <si>
    <t>7000399N</t>
  </si>
  <si>
    <t>5921301N</t>
  </si>
  <si>
    <t>7001394N</t>
  </si>
  <si>
    <t>7000397N</t>
  </si>
  <si>
    <t>7001800N</t>
  </si>
  <si>
    <t>7001308N</t>
  </si>
  <si>
    <t>5157318N</t>
  </si>
  <si>
    <t>7001364N</t>
  </si>
  <si>
    <t>5153306N</t>
  </si>
  <si>
    <t>7003373N</t>
  </si>
  <si>
    <t>7004310N</t>
  </si>
  <si>
    <t>5263000N</t>
  </si>
  <si>
    <t>3301326N</t>
  </si>
  <si>
    <t>7003351N</t>
  </si>
  <si>
    <t>3227304N</t>
  </si>
  <si>
    <t>7001323N</t>
  </si>
  <si>
    <t>2952310N</t>
  </si>
  <si>
    <t>7001348N</t>
  </si>
  <si>
    <t>5001300N</t>
  </si>
  <si>
    <t>1101306N</t>
  </si>
  <si>
    <t>2623300N</t>
  </si>
  <si>
    <t>0101312N</t>
  </si>
  <si>
    <t>7001809N</t>
  </si>
  <si>
    <t>7001380N</t>
  </si>
  <si>
    <t>7003359N</t>
  </si>
  <si>
    <t>4102309N</t>
  </si>
  <si>
    <t>2754304N</t>
  </si>
  <si>
    <t>0722304N</t>
  </si>
  <si>
    <t>5034300N</t>
  </si>
  <si>
    <t>5655303N</t>
  </si>
  <si>
    <t>5320302N</t>
  </si>
  <si>
    <t>7003396N</t>
  </si>
  <si>
    <t>2725300N</t>
  </si>
  <si>
    <t>7003375N</t>
  </si>
  <si>
    <t>1327300N</t>
  </si>
  <si>
    <t>2124300N</t>
  </si>
  <si>
    <t>7003387N</t>
  </si>
  <si>
    <t>5724302N</t>
  </si>
  <si>
    <t>7001808N</t>
  </si>
  <si>
    <t>7003402N</t>
  </si>
  <si>
    <t>4350305N</t>
  </si>
  <si>
    <t>5153307N</t>
  </si>
  <si>
    <t>7001369N</t>
  </si>
  <si>
    <t>7000302N</t>
  </si>
  <si>
    <t>2951306N</t>
  </si>
  <si>
    <t>0228306N</t>
  </si>
  <si>
    <t>7003350N</t>
  </si>
  <si>
    <t>5153309N</t>
  </si>
  <si>
    <t>5022301N</t>
  </si>
  <si>
    <t>7002352N</t>
  </si>
  <si>
    <t>2750304N</t>
  </si>
  <si>
    <t>3301309N</t>
  </si>
  <si>
    <t>7001803N</t>
  </si>
  <si>
    <t>2424000N</t>
  </si>
  <si>
    <t>3402302N</t>
  </si>
  <si>
    <t>2522300N</t>
  </si>
  <si>
    <t>5151310N</t>
  </si>
  <si>
    <t>3301327N</t>
  </si>
  <si>
    <t>1302306N</t>
  </si>
  <si>
    <t>3429300N</t>
  </si>
  <si>
    <t>3227305N</t>
  </si>
  <si>
    <t>7003419N</t>
  </si>
  <si>
    <t>5154321N</t>
  </si>
  <si>
    <t>5120302N</t>
  </si>
  <si>
    <t>7000391N</t>
  </si>
  <si>
    <t>2906305N</t>
  </si>
  <si>
    <t>2910300N</t>
  </si>
  <si>
    <t>4350304N</t>
  </si>
  <si>
    <t>4353301N</t>
  </si>
  <si>
    <t>3202317N</t>
  </si>
  <si>
    <t>7001391N</t>
  </si>
  <si>
    <t>2902306N</t>
  </si>
  <si>
    <t>2754302N</t>
  </si>
  <si>
    <t>7003307N</t>
  </si>
  <si>
    <t>7003411N</t>
  </si>
  <si>
    <t>0901304N</t>
  </si>
  <si>
    <t>1801308N</t>
  </si>
  <si>
    <t>3227303N</t>
  </si>
  <si>
    <t>7000306N</t>
  </si>
  <si>
    <t>3950302N</t>
  </si>
  <si>
    <t>7003410N</t>
  </si>
  <si>
    <t>7003397N</t>
  </si>
  <si>
    <t>7003392N</t>
  </si>
  <si>
    <t>1451304N</t>
  </si>
  <si>
    <t>5262301N</t>
  </si>
  <si>
    <t>7001033N</t>
  </si>
  <si>
    <t>2201000N</t>
  </si>
  <si>
    <t>3523304N</t>
  </si>
  <si>
    <t>3502305N</t>
  </si>
  <si>
    <t>5904322N</t>
  </si>
  <si>
    <t>3529301N</t>
  </si>
  <si>
    <t>1404300N</t>
  </si>
  <si>
    <t>7001318N</t>
  </si>
  <si>
    <t>7004304N</t>
  </si>
  <si>
    <t>3702312N</t>
  </si>
  <si>
    <t>4552300N</t>
  </si>
  <si>
    <t>7001362N</t>
  </si>
  <si>
    <t>6120000N</t>
  </si>
  <si>
    <t>7000384N</t>
  </si>
  <si>
    <t>2757300N</t>
  </si>
  <si>
    <t>5925300N</t>
  </si>
  <si>
    <t>3301321N</t>
  </si>
  <si>
    <t>5157311N</t>
  </si>
  <si>
    <t>2701353N</t>
  </si>
  <si>
    <t>3702309N</t>
  </si>
  <si>
    <t>0101307N</t>
  </si>
  <si>
    <t>7003300N</t>
  </si>
  <si>
    <t>7000366N</t>
  </si>
  <si>
    <t>5220301N</t>
  </si>
  <si>
    <t>0303307N</t>
  </si>
  <si>
    <t>5567303N</t>
  </si>
  <si>
    <t>0566302N</t>
  </si>
  <si>
    <t>2101302N</t>
  </si>
  <si>
    <t>1302309N</t>
  </si>
  <si>
    <t>3201310N</t>
  </si>
  <si>
    <t>5957304N</t>
  </si>
  <si>
    <t>5157320N</t>
  </si>
  <si>
    <t>2763300N</t>
  </si>
  <si>
    <t>7002340N</t>
  </si>
  <si>
    <t>5909302N</t>
  </si>
  <si>
    <t>7000396N</t>
  </si>
  <si>
    <t>5903309N</t>
  </si>
  <si>
    <t>7000398N</t>
  </si>
  <si>
    <t>2124301N</t>
  </si>
  <si>
    <t>7002335N</t>
  </si>
  <si>
    <t>5750301N</t>
  </si>
  <si>
    <t>5820000N</t>
  </si>
  <si>
    <t>1702300N</t>
  </si>
  <si>
    <t>2801001N</t>
  </si>
  <si>
    <t>5907319N</t>
  </si>
  <si>
    <t>03</t>
  </si>
  <si>
    <t>04</t>
  </si>
  <si>
    <t>05</t>
  </si>
  <si>
    <t>06</t>
  </si>
  <si>
    <t>Dry Harbor Nursing Home</t>
  </si>
  <si>
    <t>Park Avenue Extended Care Facility</t>
  </si>
  <si>
    <t>Concord Nursing and Rehabilitation Center</t>
  </si>
  <si>
    <t>April 2, 2020 Rate</t>
  </si>
  <si>
    <t>April 2, 2020 Capital</t>
  </si>
  <si>
    <t>5% Capital Cut</t>
  </si>
  <si>
    <t>Final April 2, 2020 Rate</t>
  </si>
  <si>
    <t>January 1 Rate Detail</t>
  </si>
  <si>
    <t>April 2 Rate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</si>
</sst>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7" fontId="0" fillId="0" borderId="2" xfId="0" applyNumberFormat="1" applyBorder="1"/>
    <xf numFmtId="7" fontId="0" fillId="0" borderId="0" xfId="0" applyNumberFormat="1" applyBorder="1"/>
    <xf numFmtId="0" fontId="1" fillId="0" borderId="5" xfId="0" applyFont="1" applyBorder="1" applyAlignment="1">
      <alignment horizontal="center" wrapText="1"/>
    </xf>
    <xf numFmtId="7" fontId="0" fillId="0" borderId="4" xfId="0" applyNumberForma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07\Downloads\adult_day_health_care_rates_2018-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HC Rates"/>
    </sheetNames>
    <sheetDataSet>
      <sheetData sheetId="0">
        <row r="7">
          <cell r="A7" t="str">
            <v>7002356N</v>
          </cell>
          <cell r="B7" t="str">
            <v>700235653</v>
          </cell>
          <cell r="C7" t="str">
            <v>03</v>
          </cell>
          <cell r="D7" t="str">
            <v>Amsterdam Nursing Home Corp (amsterdam House)</v>
          </cell>
        </row>
        <row r="8">
          <cell r="A8" t="str">
            <v>3801000N</v>
          </cell>
          <cell r="B8" t="str">
            <v>380100063</v>
          </cell>
          <cell r="C8" t="str">
            <v>03</v>
          </cell>
          <cell r="D8" t="str">
            <v>Aurelia Osborn Fox Memorial Hospital</v>
          </cell>
        </row>
        <row r="9">
          <cell r="A9" t="str">
            <v>7000319N</v>
          </cell>
          <cell r="B9" t="str">
            <v>700031953</v>
          </cell>
          <cell r="C9" t="str">
            <v>03</v>
          </cell>
          <cell r="D9" t="str">
            <v>Bainbridge Nursing And Rehabilitation Center</v>
          </cell>
        </row>
        <row r="10">
          <cell r="A10" t="str">
            <v>7000319N</v>
          </cell>
          <cell r="B10" t="str">
            <v>700031954</v>
          </cell>
          <cell r="C10" t="str">
            <v>04</v>
          </cell>
          <cell r="D10" t="str">
            <v>Bainbridge Nursing And Rehabilitation Center</v>
          </cell>
        </row>
        <row r="11">
          <cell r="A11" t="str">
            <v>7000389N</v>
          </cell>
          <cell r="B11" t="str">
            <v>700038953</v>
          </cell>
          <cell r="C11" t="str">
            <v>03</v>
          </cell>
          <cell r="D11" t="str">
            <v>Bay Park Center for Nursing and Rehabilitation LLC</v>
          </cell>
        </row>
        <row r="12">
          <cell r="A12" t="str">
            <v>5151321N</v>
          </cell>
          <cell r="B12" t="str">
            <v>515132153</v>
          </cell>
          <cell r="C12" t="str">
            <v>03</v>
          </cell>
          <cell r="D12" t="str">
            <v>Bellhaven Center For Rehabilitation and Nursing Care</v>
          </cell>
        </row>
        <row r="13">
          <cell r="A13" t="str">
            <v>7000399N</v>
          </cell>
          <cell r="B13" t="str">
            <v>700039953</v>
          </cell>
          <cell r="C13" t="str">
            <v>03</v>
          </cell>
          <cell r="D13" t="str">
            <v>Beth Abraham Center for Rehabilitation and Nursing</v>
          </cell>
        </row>
        <row r="14">
          <cell r="A14" t="str">
            <v>7000399N</v>
          </cell>
          <cell r="B14" t="str">
            <v>700039954</v>
          </cell>
          <cell r="C14" t="str">
            <v>04</v>
          </cell>
          <cell r="D14" t="str">
            <v>Beth Abraham Center for Rehabilitation and Nursing</v>
          </cell>
        </row>
        <row r="15">
          <cell r="A15" t="str">
            <v>7000399N</v>
          </cell>
          <cell r="B15" t="str">
            <v>700039955</v>
          </cell>
          <cell r="C15" t="str">
            <v>05</v>
          </cell>
          <cell r="D15" t="str">
            <v>Beth Abraham Center for Rehabilitation and Nursing</v>
          </cell>
        </row>
        <row r="16">
          <cell r="A16" t="str">
            <v>5921301N</v>
          </cell>
          <cell r="B16" t="str">
            <v>592130153</v>
          </cell>
          <cell r="C16" t="str">
            <v>03</v>
          </cell>
          <cell r="D16" t="str">
            <v>Bethel Nursing and Rehabilitation Center</v>
          </cell>
        </row>
        <row r="17">
          <cell r="A17" t="str">
            <v>7001394N</v>
          </cell>
          <cell r="B17" t="str">
            <v>700139454</v>
          </cell>
          <cell r="C17" t="str">
            <v>04</v>
          </cell>
          <cell r="D17" t="str">
            <v>Boro Park Center for Rehabilitation and Healthcare</v>
          </cell>
        </row>
        <row r="18">
          <cell r="A18" t="str">
            <v>7000397N</v>
          </cell>
          <cell r="B18" t="str">
            <v>700039753</v>
          </cell>
          <cell r="C18" t="str">
            <v>03</v>
          </cell>
          <cell r="D18" t="str">
            <v>Bronx Gardens Rehabilitation and Nursing Center</v>
          </cell>
        </row>
        <row r="19">
          <cell r="A19" t="str">
            <v>7001800N</v>
          </cell>
          <cell r="B19" t="str">
            <v>700180053</v>
          </cell>
          <cell r="C19" t="str">
            <v>03</v>
          </cell>
          <cell r="D19" t="str">
            <v>Brooklyn Gardens Nursing &amp; Rehabilitation Center</v>
          </cell>
        </row>
        <row r="20">
          <cell r="A20" t="str">
            <v>7001308N</v>
          </cell>
          <cell r="B20" t="str">
            <v>700130853</v>
          </cell>
          <cell r="C20" t="str">
            <v>03</v>
          </cell>
          <cell r="D20" t="str">
            <v>Brooklyn United Methodist Church Home</v>
          </cell>
        </row>
        <row r="21">
          <cell r="A21" t="str">
            <v>5157318N</v>
          </cell>
          <cell r="B21" t="str">
            <v>515731853</v>
          </cell>
          <cell r="C21" t="str">
            <v>03</v>
          </cell>
          <cell r="D21" t="str">
            <v>Brookside Multicare Nursing Center</v>
          </cell>
        </row>
        <row r="22">
          <cell r="A22" t="str">
            <v>7001364N</v>
          </cell>
          <cell r="B22" t="str">
            <v>700136453</v>
          </cell>
          <cell r="C22" t="str">
            <v>03</v>
          </cell>
          <cell r="D22" t="str">
            <v>Bushwick Center for Rehabilitation and Health Care</v>
          </cell>
        </row>
        <row r="23">
          <cell r="A23" t="str">
            <v>7001364N</v>
          </cell>
          <cell r="B23" t="str">
            <v>700136454</v>
          </cell>
          <cell r="C23" t="str">
            <v>04</v>
          </cell>
          <cell r="D23" t="str">
            <v>Bushwick Center for Rehabilitation and Health Care</v>
          </cell>
        </row>
        <row r="24">
          <cell r="A24" t="str">
            <v>5153306N</v>
          </cell>
          <cell r="B24" t="str">
            <v>515330653</v>
          </cell>
          <cell r="C24" t="str">
            <v>03</v>
          </cell>
          <cell r="D24" t="str">
            <v>Carillon Nursing and Rehabilitation Center</v>
          </cell>
        </row>
        <row r="25">
          <cell r="A25" t="str">
            <v>7003373N</v>
          </cell>
          <cell r="B25" t="str">
            <v>700337353</v>
          </cell>
          <cell r="C25" t="str">
            <v>03</v>
          </cell>
          <cell r="D25" t="str">
            <v>Caring Family Nursing and Rehabilitation Center</v>
          </cell>
        </row>
        <row r="26">
          <cell r="A26" t="str">
            <v>7004310N</v>
          </cell>
          <cell r="B26" t="str">
            <v>700431053</v>
          </cell>
          <cell r="C26" t="str">
            <v>03</v>
          </cell>
          <cell r="D26" t="str">
            <v>Carmel Richmond Healthcare and Rehabilitation Center</v>
          </cell>
        </row>
        <row r="27">
          <cell r="A27" t="str">
            <v>5263000N</v>
          </cell>
          <cell r="B27" t="str">
            <v>526300063</v>
          </cell>
          <cell r="C27" t="str">
            <v>03</v>
          </cell>
          <cell r="D27" t="str">
            <v>Catskill Regional Medical Center</v>
          </cell>
        </row>
        <row r="28">
          <cell r="A28" t="str">
            <v>3301326N</v>
          </cell>
          <cell r="B28" t="str">
            <v>330132653</v>
          </cell>
          <cell r="C28" t="str">
            <v>03</v>
          </cell>
          <cell r="D28" t="str">
            <v>Central Park Rehabilitation and Nursing Center</v>
          </cell>
        </row>
        <row r="29">
          <cell r="A29" t="str">
            <v>7003351N</v>
          </cell>
          <cell r="B29" t="str">
            <v>700335153</v>
          </cell>
          <cell r="C29" t="str">
            <v>03</v>
          </cell>
          <cell r="D29" t="str">
            <v>Chapin Home For The Aging</v>
          </cell>
        </row>
        <row r="30">
          <cell r="A30" t="str">
            <v>3227304N</v>
          </cell>
          <cell r="B30" t="str">
            <v>322730453</v>
          </cell>
          <cell r="C30" t="str">
            <v>03</v>
          </cell>
          <cell r="D30" t="str">
            <v>Charles T Sitrin Health Care Center Inc</v>
          </cell>
        </row>
        <row r="31">
          <cell r="A31" t="str">
            <v>7001323N</v>
          </cell>
          <cell r="B31" t="str">
            <v>700132353</v>
          </cell>
          <cell r="C31" t="str">
            <v>03</v>
          </cell>
          <cell r="D31" t="str">
            <v>Cobble Hill Health Center Inc</v>
          </cell>
        </row>
        <row r="32">
          <cell r="A32" t="str">
            <v>2952310N</v>
          </cell>
          <cell r="B32" t="str">
            <v>295231053</v>
          </cell>
          <cell r="C32" t="str">
            <v>03</v>
          </cell>
          <cell r="D32" t="str">
            <v>Cold Spring Hills Center for Nursing and Rehabilitation</v>
          </cell>
        </row>
        <row r="33">
          <cell r="A33" t="str">
            <v>5001300N</v>
          </cell>
          <cell r="B33" t="str">
            <v>500130053</v>
          </cell>
          <cell r="C33" t="str">
            <v>03</v>
          </cell>
          <cell r="D33" t="str">
            <v>Corning Center for Rehabilitation and Healthcare</v>
          </cell>
        </row>
        <row r="34">
          <cell r="A34" t="str">
            <v>1101306N</v>
          </cell>
          <cell r="B34" t="str">
            <v>110130663</v>
          </cell>
          <cell r="C34" t="str">
            <v>03</v>
          </cell>
          <cell r="D34" t="str">
            <v>Cortland Regional Nursing and Rehabilitation Center</v>
          </cell>
        </row>
        <row r="35">
          <cell r="A35" t="str">
            <v>2623300N</v>
          </cell>
          <cell r="B35" t="str">
            <v>262330053</v>
          </cell>
          <cell r="C35" t="str">
            <v>03</v>
          </cell>
          <cell r="D35" t="str">
            <v>Crouse Community Center Inc</v>
          </cell>
        </row>
        <row r="36">
          <cell r="A36" t="str">
            <v>2623300N</v>
          </cell>
          <cell r="B36" t="str">
            <v>262330054</v>
          </cell>
          <cell r="C36" t="str">
            <v>04</v>
          </cell>
          <cell r="D36" t="str">
            <v>Crouse Community Center Inc</v>
          </cell>
        </row>
        <row r="37">
          <cell r="A37" t="str">
            <v>2623300N</v>
          </cell>
          <cell r="B37" t="str">
            <v>262330056</v>
          </cell>
          <cell r="C37" t="str">
            <v>05</v>
          </cell>
          <cell r="D37" t="str">
            <v>Crouse Community Center Inc</v>
          </cell>
        </row>
        <row r="38">
          <cell r="A38" t="str">
            <v>0101312N</v>
          </cell>
          <cell r="B38" t="str">
            <v>010131253</v>
          </cell>
          <cell r="C38" t="str">
            <v>03</v>
          </cell>
          <cell r="D38" t="str">
            <v>Daughters Of Sarah Nursing Center</v>
          </cell>
        </row>
        <row r="39">
          <cell r="A39" t="str">
            <v>7001809N</v>
          </cell>
          <cell r="B39" t="str">
            <v>700180953</v>
          </cell>
          <cell r="C39" t="str">
            <v>03</v>
          </cell>
          <cell r="D39" t="str">
            <v>Downtown Brooklyn Nursing &amp; Rehabilitation Center</v>
          </cell>
        </row>
        <row r="40">
          <cell r="A40" t="str">
            <v>7001809N</v>
          </cell>
          <cell r="B40" t="str">
            <v>700180955</v>
          </cell>
          <cell r="C40" t="str">
            <v>05</v>
          </cell>
          <cell r="D40" t="str">
            <v>Downtown Brooklyn Nursing &amp; Rehabilitation Center</v>
          </cell>
        </row>
        <row r="41">
          <cell r="A41" t="str">
            <v>7001809N</v>
          </cell>
          <cell r="B41" t="str">
            <v>700180956</v>
          </cell>
          <cell r="C41" t="str">
            <v>06</v>
          </cell>
          <cell r="D41" t="str">
            <v>Downtown Brooklyn Nursing &amp; Rehabilitation Center</v>
          </cell>
        </row>
        <row r="42">
          <cell r="A42" t="str">
            <v>7001380N</v>
          </cell>
          <cell r="B42" t="str">
            <v>700138053</v>
          </cell>
          <cell r="C42" t="str">
            <v>03</v>
          </cell>
          <cell r="D42" t="str">
            <v>Dr Susan Smith Mckinney Nursing and Rehabilitation Center</v>
          </cell>
        </row>
        <row r="43">
          <cell r="A43" t="str">
            <v>7001380N</v>
          </cell>
          <cell r="B43" t="str">
            <v>700138054</v>
          </cell>
          <cell r="C43" t="str">
            <v>04</v>
          </cell>
          <cell r="D43" t="str">
            <v>Dr Susan Smith Mckinney Nursing and Rehabilitation Center</v>
          </cell>
        </row>
        <row r="44">
          <cell r="A44" t="str">
            <v>4102309N</v>
          </cell>
          <cell r="B44" t="str">
            <v>410230953</v>
          </cell>
          <cell r="C44" t="str">
            <v>03</v>
          </cell>
          <cell r="D44" t="str">
            <v>Eddy Memorial Geriatric Center</v>
          </cell>
        </row>
        <row r="45">
          <cell r="A45" t="str">
            <v>4102309N</v>
          </cell>
          <cell r="B45" t="str">
            <v>410230954</v>
          </cell>
          <cell r="C45" t="str">
            <v>04</v>
          </cell>
          <cell r="D45" t="str">
            <v>Eddy Memorial Geriatric Center</v>
          </cell>
        </row>
        <row r="46">
          <cell r="A46" t="str">
            <v>2754304N</v>
          </cell>
          <cell r="B46" t="str">
            <v>275430453</v>
          </cell>
          <cell r="C46" t="str">
            <v>03</v>
          </cell>
          <cell r="D46" t="str">
            <v>Edna Tina Wilson Living Center</v>
          </cell>
        </row>
        <row r="47">
          <cell r="A47" t="str">
            <v>0722304N</v>
          </cell>
          <cell r="B47" t="str">
            <v>072230453</v>
          </cell>
          <cell r="C47" t="str">
            <v>03</v>
          </cell>
          <cell r="D47" t="str">
            <v>Elcor Nursing and Rehabilitation Center</v>
          </cell>
        </row>
        <row r="48">
          <cell r="A48" t="str">
            <v>5034300N</v>
          </cell>
          <cell r="B48" t="str">
            <v>503430063</v>
          </cell>
          <cell r="C48" t="str">
            <v>03</v>
          </cell>
          <cell r="D48" t="str">
            <v>Elderwood at Hornell</v>
          </cell>
        </row>
        <row r="49">
          <cell r="A49" t="str">
            <v>5655303N</v>
          </cell>
          <cell r="B49" t="str">
            <v>565530353</v>
          </cell>
          <cell r="C49" t="str">
            <v>03</v>
          </cell>
          <cell r="D49" t="str">
            <v>Elderwood at North Creek</v>
          </cell>
        </row>
        <row r="50">
          <cell r="A50" t="str">
            <v>5320302N</v>
          </cell>
          <cell r="B50" t="str">
            <v>532030253</v>
          </cell>
          <cell r="C50" t="str">
            <v>03</v>
          </cell>
          <cell r="D50" t="str">
            <v>Elderwood at Waverly</v>
          </cell>
        </row>
        <row r="51">
          <cell r="A51" t="str">
            <v>7003396N</v>
          </cell>
          <cell r="B51" t="str">
            <v>700339653</v>
          </cell>
          <cell r="C51" t="str">
            <v>03</v>
          </cell>
          <cell r="D51" t="str">
            <v>Elmhurst Care Center Inc</v>
          </cell>
        </row>
        <row r="52">
          <cell r="A52" t="str">
            <v>2725300N</v>
          </cell>
          <cell r="B52" t="str">
            <v>272530053</v>
          </cell>
          <cell r="C52" t="str">
            <v>03</v>
          </cell>
          <cell r="D52" t="str">
            <v>Fairport Baptist Homes</v>
          </cell>
        </row>
        <row r="53">
          <cell r="A53" t="str">
            <v>7003375N</v>
          </cell>
          <cell r="B53" t="str">
            <v>700337553</v>
          </cell>
          <cell r="C53" t="str">
            <v>03</v>
          </cell>
          <cell r="D53" t="str">
            <v>Fairview Nursing Care Center Inc</v>
          </cell>
        </row>
        <row r="54">
          <cell r="A54" t="str">
            <v>1327300N</v>
          </cell>
          <cell r="B54" t="str">
            <v>132730053</v>
          </cell>
          <cell r="C54" t="str">
            <v>03</v>
          </cell>
          <cell r="D54" t="str">
            <v>Ferncliff Nursing Home Co Inc</v>
          </cell>
        </row>
        <row r="55">
          <cell r="A55" t="str">
            <v>2124300N</v>
          </cell>
          <cell r="B55" t="str">
            <v>212430053</v>
          </cell>
          <cell r="C55" t="str">
            <v>03</v>
          </cell>
          <cell r="D55" t="str">
            <v>Foltsbrook Center for Nursing and Rehabilitation</v>
          </cell>
        </row>
        <row r="56">
          <cell r="A56" t="str">
            <v>7003387N</v>
          </cell>
          <cell r="B56" t="str">
            <v>700338753</v>
          </cell>
          <cell r="C56" t="str">
            <v>03</v>
          </cell>
          <cell r="D56" t="str">
            <v>Forest View Center for Rehabilitation &amp; Nursing</v>
          </cell>
        </row>
        <row r="57">
          <cell r="A57" t="str">
            <v>5724302N</v>
          </cell>
          <cell r="B57" t="str">
            <v>572430253</v>
          </cell>
          <cell r="C57" t="str">
            <v>03</v>
          </cell>
          <cell r="D57" t="str">
            <v>Fort Hudson Nursing Center Inc</v>
          </cell>
        </row>
        <row r="58">
          <cell r="A58" t="str">
            <v>7001808N</v>
          </cell>
          <cell r="B58" t="str">
            <v>700180853</v>
          </cell>
          <cell r="C58" t="str">
            <v>03</v>
          </cell>
          <cell r="D58" t="str">
            <v>Four Seasons Nursing and Rehabilitation Center</v>
          </cell>
        </row>
        <row r="59">
          <cell r="A59" t="str">
            <v>7001808N</v>
          </cell>
          <cell r="B59" t="str">
            <v>700180854</v>
          </cell>
          <cell r="C59" t="str">
            <v>04</v>
          </cell>
          <cell r="D59" t="str">
            <v>Four Seasons Nursing and Rehabilitation Center</v>
          </cell>
        </row>
        <row r="60">
          <cell r="A60" t="str">
            <v>7003402N</v>
          </cell>
          <cell r="B60" t="str">
            <v>700340253</v>
          </cell>
          <cell r="C60" t="str">
            <v>03</v>
          </cell>
          <cell r="D60" t="str">
            <v>Franklin Center for Rehabilitation and Nursing</v>
          </cell>
        </row>
        <row r="61">
          <cell r="A61" t="str">
            <v>4350305N</v>
          </cell>
          <cell r="B61" t="str">
            <v>435030553</v>
          </cell>
          <cell r="C61" t="str">
            <v>03</v>
          </cell>
          <cell r="D61" t="str">
            <v>Friedwald Center for Rehabilitation &amp; Nursing LLC</v>
          </cell>
        </row>
        <row r="62">
          <cell r="A62" t="str">
            <v>5153307N</v>
          </cell>
          <cell r="B62" t="str">
            <v>515330753</v>
          </cell>
          <cell r="C62" t="str">
            <v>03</v>
          </cell>
          <cell r="D62" t="str">
            <v>Gurwin Jewish Nursing and Rehabilitation Center</v>
          </cell>
        </row>
        <row r="63">
          <cell r="A63" t="str">
            <v>7001369N</v>
          </cell>
          <cell r="B63" t="str">
            <v>700136953</v>
          </cell>
          <cell r="C63" t="str">
            <v>03</v>
          </cell>
          <cell r="D63" t="str">
            <v>Haym Solomon Home For The Aged</v>
          </cell>
        </row>
        <row r="64">
          <cell r="A64" t="str">
            <v>7000302N</v>
          </cell>
          <cell r="B64" t="str">
            <v>700030253</v>
          </cell>
          <cell r="C64" t="str">
            <v>03</v>
          </cell>
          <cell r="D64" t="str">
            <v>Hebrew Home For The Aged At Riverdale</v>
          </cell>
        </row>
        <row r="65">
          <cell r="A65" t="str">
            <v>2951306N</v>
          </cell>
          <cell r="B65" t="str">
            <v>295130653</v>
          </cell>
          <cell r="C65" t="str">
            <v>03</v>
          </cell>
          <cell r="D65" t="str">
            <v>Highfield Gardens Care Center of Great Neck</v>
          </cell>
        </row>
        <row r="66">
          <cell r="A66" t="str">
            <v>0228306N</v>
          </cell>
          <cell r="B66" t="str">
            <v>022830653</v>
          </cell>
          <cell r="C66" t="str">
            <v>03</v>
          </cell>
          <cell r="D66" t="str">
            <v>Highland Park Rehabilitation and Nursing Center</v>
          </cell>
        </row>
        <row r="67">
          <cell r="A67" t="str">
            <v>7003350N</v>
          </cell>
          <cell r="B67" t="str">
            <v>700335053</v>
          </cell>
          <cell r="C67" t="str">
            <v>03</v>
          </cell>
          <cell r="D67" t="str">
            <v>Hillside Manor Rehabilitation and Extended Care Center</v>
          </cell>
        </row>
        <row r="68">
          <cell r="A68" t="str">
            <v>5153309N</v>
          </cell>
          <cell r="B68" t="str">
            <v>515330953</v>
          </cell>
          <cell r="C68" t="str">
            <v>03</v>
          </cell>
          <cell r="D68" t="str">
            <v>Huntington Hills Center for Health and Rehabilitation</v>
          </cell>
        </row>
        <row r="69">
          <cell r="A69" t="str">
            <v>5022301N</v>
          </cell>
          <cell r="B69" t="str">
            <v>502230163</v>
          </cell>
          <cell r="C69" t="str">
            <v>03</v>
          </cell>
          <cell r="D69" t="str">
            <v>Ira Davenport Memorial Hospital SNF HRF</v>
          </cell>
        </row>
        <row r="70">
          <cell r="A70" t="str">
            <v>7002352N</v>
          </cell>
          <cell r="B70" t="str">
            <v>700235253</v>
          </cell>
          <cell r="C70" t="str">
            <v>03</v>
          </cell>
          <cell r="D70" t="str">
            <v>Isabella Geriatric Center Inc</v>
          </cell>
        </row>
        <row r="71">
          <cell r="A71" t="str">
            <v>2750304N</v>
          </cell>
          <cell r="B71" t="str">
            <v>275030453</v>
          </cell>
          <cell r="C71" t="str">
            <v>03</v>
          </cell>
          <cell r="D71" t="str">
            <v>Jewish Home &amp; Infirmary Of Rochester Ny Inc</v>
          </cell>
        </row>
        <row r="72">
          <cell r="A72" t="str">
            <v>3301309N</v>
          </cell>
          <cell r="B72" t="str">
            <v>330130953</v>
          </cell>
          <cell r="C72" t="str">
            <v>03</v>
          </cell>
          <cell r="D72" t="str">
            <v>Jewish Home Of Central New York</v>
          </cell>
        </row>
        <row r="73">
          <cell r="A73" t="str">
            <v>7001803N</v>
          </cell>
          <cell r="B73" t="str">
            <v>700180353</v>
          </cell>
          <cell r="C73" t="str">
            <v>03</v>
          </cell>
          <cell r="D73" t="str">
            <v>King David Center for Nursing and Rehabilitation</v>
          </cell>
        </row>
        <row r="74">
          <cell r="A74" t="str">
            <v>2424000N</v>
          </cell>
          <cell r="B74" t="str">
            <v>242400063</v>
          </cell>
          <cell r="C74" t="str">
            <v>03</v>
          </cell>
          <cell r="D74" t="str">
            <v>Lewis County General Hospital-nursing Home Unit</v>
          </cell>
        </row>
        <row r="75">
          <cell r="A75" t="str">
            <v>3402302N</v>
          </cell>
          <cell r="B75" t="str">
            <v>340230254</v>
          </cell>
          <cell r="C75" t="str">
            <v>04</v>
          </cell>
          <cell r="D75" t="str">
            <v>Living Center At Geneva South</v>
          </cell>
        </row>
        <row r="76">
          <cell r="A76" t="str">
            <v>3402302N</v>
          </cell>
          <cell r="B76" t="str">
            <v>340230255</v>
          </cell>
          <cell r="C76" t="str">
            <v>05</v>
          </cell>
          <cell r="D76" t="str">
            <v>Living Center At Geneva South</v>
          </cell>
        </row>
        <row r="77">
          <cell r="A77" t="str">
            <v>2522300N</v>
          </cell>
          <cell r="B77" t="str">
            <v>252230053</v>
          </cell>
          <cell r="C77" t="str">
            <v>03</v>
          </cell>
          <cell r="D77" t="str">
            <v>Livingston County Center for Nursing and Rehabilitatio</v>
          </cell>
        </row>
        <row r="78">
          <cell r="A78" t="str">
            <v>5151310N</v>
          </cell>
          <cell r="B78" t="str">
            <v>515131053</v>
          </cell>
          <cell r="C78" t="str">
            <v>03</v>
          </cell>
          <cell r="D78" t="str">
            <v>Long Island State Veterans Home</v>
          </cell>
        </row>
        <row r="79">
          <cell r="A79" t="str">
            <v>3301327N</v>
          </cell>
          <cell r="B79" t="str">
            <v>330132755</v>
          </cell>
          <cell r="C79" t="str">
            <v>05</v>
          </cell>
          <cell r="D79" t="str">
            <v>Loretto Health and Rehabilitation Center</v>
          </cell>
        </row>
        <row r="80">
          <cell r="A80" t="str">
            <v>1302306N</v>
          </cell>
          <cell r="B80" t="str">
            <v>130230653</v>
          </cell>
          <cell r="C80" t="str">
            <v>03</v>
          </cell>
          <cell r="D80" t="str">
            <v>Lutheran Center at Poughkeepsie Inc</v>
          </cell>
        </row>
        <row r="81">
          <cell r="A81" t="str">
            <v>7003419N</v>
          </cell>
          <cell r="B81" t="str">
            <v>700341953</v>
          </cell>
          <cell r="C81" t="str">
            <v>03</v>
          </cell>
          <cell r="D81" t="str">
            <v>Margaret Tietz Center For Nursing Care, Inc.</v>
          </cell>
        </row>
        <row r="82">
          <cell r="A82" t="str">
            <v>5154321N</v>
          </cell>
          <cell r="B82" t="str">
            <v>515432153</v>
          </cell>
          <cell r="C82" t="str">
            <v>03</v>
          </cell>
          <cell r="D82" t="str">
            <v>Maria Regina Residence Inc</v>
          </cell>
        </row>
        <row r="83">
          <cell r="A83" t="str">
            <v>5120302N</v>
          </cell>
          <cell r="B83" t="str">
            <v>512030263</v>
          </cell>
          <cell r="C83" t="str">
            <v>03</v>
          </cell>
          <cell r="D83" t="str">
            <v>Massapequa Center Rehabilitation &amp; Nursing</v>
          </cell>
        </row>
        <row r="84">
          <cell r="A84" t="str">
            <v>3429300N</v>
          </cell>
          <cell r="B84" t="str">
            <v>342930063</v>
          </cell>
          <cell r="C84" t="str">
            <v>03</v>
          </cell>
          <cell r="D84" t="str">
            <v>MM Ewing Continuing Care Center</v>
          </cell>
        </row>
        <row r="85">
          <cell r="A85" t="str">
            <v>7000391N</v>
          </cell>
          <cell r="B85" t="str">
            <v>700039153</v>
          </cell>
          <cell r="C85" t="str">
            <v>03</v>
          </cell>
          <cell r="D85" t="str">
            <v>Morningside Nursing and Rehabilitation Center</v>
          </cell>
        </row>
        <row r="86">
          <cell r="A86" t="str">
            <v>7000391N</v>
          </cell>
          <cell r="B86" t="str">
            <v>700039154</v>
          </cell>
          <cell r="C86" t="str">
            <v>04</v>
          </cell>
          <cell r="D86" t="str">
            <v>Morningside Nursing and Rehabilitation Center</v>
          </cell>
        </row>
        <row r="87">
          <cell r="A87" t="str">
            <v>3227305N</v>
          </cell>
          <cell r="B87" t="str">
            <v>322730553</v>
          </cell>
          <cell r="C87" t="str">
            <v>03</v>
          </cell>
          <cell r="D87" t="str">
            <v>MVHS Rehabilitation and Nursing Center</v>
          </cell>
        </row>
        <row r="88">
          <cell r="A88" t="str">
            <v>2906305N</v>
          </cell>
          <cell r="B88" t="str">
            <v>290630553</v>
          </cell>
          <cell r="C88" t="str">
            <v>03</v>
          </cell>
          <cell r="D88" t="str">
            <v>Nassau Rehabilitation &amp; Nursing Center</v>
          </cell>
        </row>
        <row r="89">
          <cell r="A89" t="str">
            <v>2910300N</v>
          </cell>
          <cell r="B89" t="str">
            <v>291030053</v>
          </cell>
          <cell r="C89" t="str">
            <v>03</v>
          </cell>
          <cell r="D89" t="str">
            <v>North Shore-LIJ Orzac Center for Rehabilitation</v>
          </cell>
        </row>
        <row r="90">
          <cell r="A90" t="str">
            <v>4350304N</v>
          </cell>
          <cell r="B90" t="str">
            <v>435030453</v>
          </cell>
          <cell r="C90" t="str">
            <v>03</v>
          </cell>
          <cell r="D90" t="str">
            <v>Northern Manor Geriatric Center Inc</v>
          </cell>
        </row>
        <row r="91">
          <cell r="A91" t="str">
            <v>4353301N</v>
          </cell>
          <cell r="B91" t="str">
            <v>435330153</v>
          </cell>
          <cell r="C91" t="str">
            <v>03</v>
          </cell>
          <cell r="D91" t="str">
            <v>Northern Metropolitan Residential Health Care Facility Inc</v>
          </cell>
        </row>
        <row r="92">
          <cell r="A92" t="str">
            <v>3202317N</v>
          </cell>
          <cell r="B92" t="str">
            <v>320231753</v>
          </cell>
          <cell r="C92" t="str">
            <v>03</v>
          </cell>
          <cell r="D92" t="str">
            <v>Oneida Center for Rehabilitation and Nursing</v>
          </cell>
        </row>
        <row r="93">
          <cell r="A93" t="str">
            <v>7001391N</v>
          </cell>
          <cell r="B93" t="str">
            <v>700139153</v>
          </cell>
          <cell r="C93" t="str">
            <v>03</v>
          </cell>
          <cell r="D93" t="str">
            <v>Palm Gardens Care Center LLC</v>
          </cell>
        </row>
        <row r="94">
          <cell r="A94" t="str">
            <v>7001391N</v>
          </cell>
          <cell r="B94" t="str">
            <v>700139154</v>
          </cell>
          <cell r="C94" t="str">
            <v>04</v>
          </cell>
          <cell r="D94" t="str">
            <v>Palm Gardens Care Center LLC</v>
          </cell>
        </row>
        <row r="95">
          <cell r="A95" t="str">
            <v>2754302N</v>
          </cell>
          <cell r="B95" t="str">
            <v>275430263</v>
          </cell>
          <cell r="C95" t="str">
            <v>03</v>
          </cell>
          <cell r="D95" t="str">
            <v>Park Ridge Nursing Home</v>
          </cell>
        </row>
        <row r="96">
          <cell r="A96" t="str">
            <v>2754302N</v>
          </cell>
          <cell r="B96" t="str">
            <v>275430264</v>
          </cell>
          <cell r="C96" t="str">
            <v>04</v>
          </cell>
          <cell r="D96" t="str">
            <v>Park Ridge Nursing Home</v>
          </cell>
        </row>
        <row r="97">
          <cell r="A97" t="str">
            <v>7003307N</v>
          </cell>
          <cell r="B97" t="str">
            <v>700330754</v>
          </cell>
          <cell r="C97" t="str">
            <v>04</v>
          </cell>
          <cell r="D97" t="str">
            <v>Parker Jewish Institute for Health Care and Rehabilitation</v>
          </cell>
        </row>
        <row r="98">
          <cell r="A98" t="str">
            <v>7003411N</v>
          </cell>
          <cell r="B98" t="str">
            <v>700341153</v>
          </cell>
          <cell r="C98" t="str">
            <v>03</v>
          </cell>
          <cell r="D98" t="str">
            <v>Peninsula Nursing and Rehabilitation Center</v>
          </cell>
        </row>
        <row r="99">
          <cell r="A99" t="str">
            <v>0901304N</v>
          </cell>
          <cell r="B99" t="str">
            <v>090130453</v>
          </cell>
          <cell r="C99" t="str">
            <v>03</v>
          </cell>
          <cell r="D99" t="str">
            <v>Plattsburgh Rehabilitation and Nursing Center</v>
          </cell>
        </row>
        <row r="100">
          <cell r="A100" t="str">
            <v>1801308N</v>
          </cell>
          <cell r="B100" t="str">
            <v>180130853</v>
          </cell>
          <cell r="C100" t="str">
            <v>03</v>
          </cell>
          <cell r="D100" t="str">
            <v>Premier Genesee Center for Nursing and Rehabilitation</v>
          </cell>
        </row>
        <row r="101">
          <cell r="A101" t="str">
            <v>3227303N</v>
          </cell>
          <cell r="B101" t="str">
            <v>322730353</v>
          </cell>
          <cell r="C101" t="str">
            <v>03</v>
          </cell>
          <cell r="D101" t="str">
            <v>Presbyterian Home For Central New York Inc</v>
          </cell>
        </row>
        <row r="102">
          <cell r="A102" t="str">
            <v>7000306N</v>
          </cell>
          <cell r="B102" t="str">
            <v>700030653</v>
          </cell>
          <cell r="C102" t="str">
            <v>03</v>
          </cell>
          <cell r="D102" t="str">
            <v>Providence Rest</v>
          </cell>
        </row>
        <row r="103">
          <cell r="A103" t="str">
            <v>3950302N</v>
          </cell>
          <cell r="B103" t="str">
            <v>395030253</v>
          </cell>
          <cell r="C103" t="str">
            <v>03</v>
          </cell>
          <cell r="D103" t="str">
            <v>Putnam Ridge</v>
          </cell>
        </row>
        <row r="104">
          <cell r="A104" t="str">
            <v>7003410N</v>
          </cell>
          <cell r="B104" t="str">
            <v>700341053</v>
          </cell>
          <cell r="C104" t="str">
            <v>03</v>
          </cell>
          <cell r="D104" t="str">
            <v>Queens Boulevard Extended Care Facility</v>
          </cell>
        </row>
        <row r="105">
          <cell r="A105" t="str">
            <v>7003397N</v>
          </cell>
          <cell r="B105" t="str">
            <v>700339753</v>
          </cell>
          <cell r="C105" t="str">
            <v>03</v>
          </cell>
          <cell r="D105" t="str">
            <v>Regal Heights Rehabilitation and Health Care Center</v>
          </cell>
        </row>
        <row r="106">
          <cell r="A106" t="str">
            <v>7003392N</v>
          </cell>
          <cell r="B106" t="str">
            <v>700339253</v>
          </cell>
          <cell r="C106" t="str">
            <v>04</v>
          </cell>
          <cell r="D106" t="str">
            <v>Rego Park Nursing Home</v>
          </cell>
        </row>
        <row r="107">
          <cell r="A107" t="str">
            <v>7003392N</v>
          </cell>
          <cell r="B107" t="str">
            <v>700339254</v>
          </cell>
          <cell r="C107" t="str">
            <v>03</v>
          </cell>
          <cell r="D107" t="str">
            <v>Rego Park Nursing Home</v>
          </cell>
        </row>
        <row r="108">
          <cell r="A108" t="str">
            <v>1451304N</v>
          </cell>
          <cell r="B108" t="str">
            <v>145130453</v>
          </cell>
          <cell r="C108" t="str">
            <v>03</v>
          </cell>
          <cell r="D108" t="str">
            <v>Rosa Coplon Jewish Home</v>
          </cell>
        </row>
        <row r="109">
          <cell r="A109" t="str">
            <v>5262301N</v>
          </cell>
          <cell r="B109" t="str">
            <v>526230153</v>
          </cell>
          <cell r="C109" t="str">
            <v>03</v>
          </cell>
          <cell r="D109" t="str">
            <v>Roscoe Rehabilitation and Nursing Center</v>
          </cell>
        </row>
        <row r="110">
          <cell r="A110" t="str">
            <v>7001033N</v>
          </cell>
          <cell r="B110" t="str">
            <v>700103353</v>
          </cell>
          <cell r="C110" t="str">
            <v>03</v>
          </cell>
          <cell r="D110" t="str">
            <v>Rutland Nursing Home Co Inc</v>
          </cell>
        </row>
        <row r="111">
          <cell r="A111" t="str">
            <v>2201000N</v>
          </cell>
          <cell r="B111" t="str">
            <v>220100053</v>
          </cell>
          <cell r="C111" t="str">
            <v>03</v>
          </cell>
          <cell r="D111" t="str">
            <v>Samaritan Keep Nursing Home Inc</v>
          </cell>
        </row>
        <row r="112">
          <cell r="A112" t="str">
            <v>3523304N</v>
          </cell>
          <cell r="B112" t="str">
            <v>352330453</v>
          </cell>
          <cell r="C112" t="str">
            <v>03</v>
          </cell>
          <cell r="D112" t="str">
            <v>Sapphire Nursing and Rehab at Goshen</v>
          </cell>
        </row>
        <row r="113">
          <cell r="A113" t="str">
            <v>3502305N</v>
          </cell>
          <cell r="B113" t="str">
            <v>350230553</v>
          </cell>
          <cell r="C113" t="str">
            <v>03</v>
          </cell>
          <cell r="D113" t="str">
            <v>Sapphire Nursing at Meadow Hill</v>
          </cell>
        </row>
        <row r="114">
          <cell r="A114" t="str">
            <v>5904322N</v>
          </cell>
          <cell r="B114" t="str">
            <v>590432253</v>
          </cell>
          <cell r="C114" t="str">
            <v>03</v>
          </cell>
          <cell r="D114" t="str">
            <v>Schaffer Extended Care Center</v>
          </cell>
        </row>
        <row r="115">
          <cell r="A115" t="str">
            <v>3529301N</v>
          </cell>
          <cell r="B115" t="str">
            <v>352930153</v>
          </cell>
          <cell r="C115" t="str">
            <v>03</v>
          </cell>
          <cell r="D115" t="str">
            <v>Schervier Pavilion</v>
          </cell>
        </row>
        <row r="116">
          <cell r="A116" t="str">
            <v>1404300N</v>
          </cell>
          <cell r="B116" t="str">
            <v>140430053</v>
          </cell>
          <cell r="C116" t="str">
            <v>03</v>
          </cell>
          <cell r="D116" t="str">
            <v>Schofield Residence</v>
          </cell>
        </row>
        <row r="117">
          <cell r="A117" t="str">
            <v>7001318N</v>
          </cell>
          <cell r="B117" t="str">
            <v>700131853</v>
          </cell>
          <cell r="C117" t="str">
            <v>03</v>
          </cell>
          <cell r="D117" t="str">
            <v>Schulman and Schachne Institute for Nursing and Rehabilitat</v>
          </cell>
        </row>
        <row r="118">
          <cell r="A118" t="str">
            <v>7004304N</v>
          </cell>
          <cell r="B118" t="str">
            <v>700430453</v>
          </cell>
          <cell r="C118" t="str">
            <v>03</v>
          </cell>
          <cell r="D118" t="str">
            <v>Sea View Hospital Rehabilitation Center And Home</v>
          </cell>
        </row>
        <row r="119">
          <cell r="A119" t="str">
            <v>3702312N</v>
          </cell>
          <cell r="B119" t="str">
            <v>370231253</v>
          </cell>
          <cell r="C119" t="str">
            <v>03</v>
          </cell>
          <cell r="D119" t="str">
            <v>Seneca Hill Manor Inc</v>
          </cell>
        </row>
        <row r="120">
          <cell r="A120" t="str">
            <v>4552300N</v>
          </cell>
          <cell r="B120" t="str">
            <v>455230053</v>
          </cell>
          <cell r="C120" t="str">
            <v>03</v>
          </cell>
          <cell r="D120" t="str">
            <v>Seton Health at Schuyler Ridge Residential Healthcare</v>
          </cell>
        </row>
        <row r="121">
          <cell r="A121" t="str">
            <v>7001362N</v>
          </cell>
          <cell r="B121" t="str">
            <v>700136253</v>
          </cell>
          <cell r="C121" t="str">
            <v>03</v>
          </cell>
          <cell r="D121" t="str">
            <v>Sheepshead Nursing and Rehabilitation Center</v>
          </cell>
        </row>
        <row r="122">
          <cell r="A122" t="str">
            <v>6120000N</v>
          </cell>
          <cell r="B122" t="str">
            <v>612000063</v>
          </cell>
          <cell r="C122" t="str">
            <v>03</v>
          </cell>
          <cell r="D122" t="str">
            <v>Soldiers And Sailors Memorial Hospital Extended Care Unit</v>
          </cell>
        </row>
        <row r="123">
          <cell r="A123" t="str">
            <v>7000384N</v>
          </cell>
          <cell r="B123" t="str">
            <v>700038453</v>
          </cell>
          <cell r="C123" t="str">
            <v>03</v>
          </cell>
          <cell r="D123" t="str">
            <v>Split Rock Rehabilitation and Health Care Center</v>
          </cell>
        </row>
        <row r="124">
          <cell r="A124" t="str">
            <v>2757300N</v>
          </cell>
          <cell r="B124" t="str">
            <v>275730053</v>
          </cell>
          <cell r="C124" t="str">
            <v>03</v>
          </cell>
          <cell r="D124" t="str">
            <v>St Anns Community (Aged)</v>
          </cell>
        </row>
        <row r="125">
          <cell r="A125" t="str">
            <v>5925300N</v>
          </cell>
          <cell r="B125" t="str">
            <v>592530053</v>
          </cell>
          <cell r="C125" t="str">
            <v>03</v>
          </cell>
          <cell r="D125" t="str">
            <v>St Cabrini Nursing Home</v>
          </cell>
        </row>
        <row r="126">
          <cell r="A126" t="str">
            <v>3301321N</v>
          </cell>
          <cell r="B126" t="str">
            <v>330132153</v>
          </cell>
          <cell r="C126" t="str">
            <v>03</v>
          </cell>
          <cell r="D126" t="str">
            <v>St Camillus Residential Health Care Facility</v>
          </cell>
        </row>
        <row r="127">
          <cell r="A127" t="str">
            <v>5157311N</v>
          </cell>
          <cell r="B127" t="str">
            <v>515731153</v>
          </cell>
          <cell r="C127" t="str">
            <v>03</v>
          </cell>
          <cell r="D127" t="str">
            <v>St Johnland Nursing Center Inc</v>
          </cell>
        </row>
        <row r="128">
          <cell r="A128" t="str">
            <v>2701353N</v>
          </cell>
          <cell r="B128" t="str">
            <v>270135353</v>
          </cell>
          <cell r="C128" t="str">
            <v>03</v>
          </cell>
          <cell r="D128" t="str">
            <v>St Johns Health Care Corporation</v>
          </cell>
        </row>
        <row r="129">
          <cell r="A129" t="str">
            <v>3702309N</v>
          </cell>
          <cell r="B129" t="str">
            <v>370230953</v>
          </cell>
          <cell r="C129" t="str">
            <v>03</v>
          </cell>
          <cell r="D129" t="str">
            <v>St Luke Residential Health Care Facility Inc</v>
          </cell>
        </row>
        <row r="130">
          <cell r="A130" t="str">
            <v>0101307N</v>
          </cell>
          <cell r="B130" t="str">
            <v>010130753</v>
          </cell>
          <cell r="C130" t="str">
            <v>03</v>
          </cell>
          <cell r="D130" t="str">
            <v>St Margarets Center</v>
          </cell>
        </row>
        <row r="131">
          <cell r="A131" t="str">
            <v>7003300N</v>
          </cell>
          <cell r="B131" t="str">
            <v>700330053</v>
          </cell>
          <cell r="C131" t="str">
            <v>03</v>
          </cell>
          <cell r="D131" t="str">
            <v>St Marys Hospital For Children Inc</v>
          </cell>
        </row>
        <row r="132">
          <cell r="A132" t="str">
            <v>7000366N</v>
          </cell>
          <cell r="B132" t="str">
            <v>700036653</v>
          </cell>
          <cell r="C132" t="str">
            <v>03</v>
          </cell>
          <cell r="D132" t="str">
            <v>St Vincent Depaul Residence</v>
          </cell>
        </row>
        <row r="133">
          <cell r="A133" t="str">
            <v>5220301N</v>
          </cell>
          <cell r="B133" t="str">
            <v>522030153</v>
          </cell>
          <cell r="C133" t="str">
            <v>03</v>
          </cell>
          <cell r="D133" t="str">
            <v>Sullivan County Adult Care Center</v>
          </cell>
        </row>
        <row r="134">
          <cell r="A134" t="str">
            <v>0303307N</v>
          </cell>
          <cell r="B134" t="str">
            <v>030330753</v>
          </cell>
          <cell r="C134" t="str">
            <v>03</v>
          </cell>
          <cell r="D134" t="str">
            <v>Susquehanna Nursing &amp; Rehabilitation Center LLC</v>
          </cell>
        </row>
        <row r="135">
          <cell r="A135" t="str">
            <v>5567303N</v>
          </cell>
          <cell r="B135" t="str">
            <v>556730353</v>
          </cell>
          <cell r="C135" t="str">
            <v>03</v>
          </cell>
          <cell r="D135" t="str">
            <v>Ten Broeck Center for Rehabilitation and Nursing</v>
          </cell>
        </row>
        <row r="136">
          <cell r="A136" t="str">
            <v>0566302N</v>
          </cell>
          <cell r="B136" t="str">
            <v>056630253</v>
          </cell>
          <cell r="C136" t="str">
            <v>03</v>
          </cell>
          <cell r="D136" t="str">
            <v>The Commons on St. Anthony, A Skilled Nursing &amp; Short Term Rehabilitation Commun</v>
          </cell>
        </row>
        <row r="137">
          <cell r="A137" t="str">
            <v>2101302N</v>
          </cell>
          <cell r="B137" t="str">
            <v>210130253</v>
          </cell>
          <cell r="C137" t="str">
            <v>03</v>
          </cell>
          <cell r="D137" t="str">
            <v>The Grand Rehabilitation and Nursing at Mohawk</v>
          </cell>
        </row>
        <row r="138">
          <cell r="A138" t="str">
            <v>1302309N</v>
          </cell>
          <cell r="B138" t="str">
            <v>130230953</v>
          </cell>
          <cell r="C138" t="str">
            <v>03</v>
          </cell>
          <cell r="D138" t="str">
            <v>The Grand Rehabilitation and Nursing at River Valley</v>
          </cell>
        </row>
        <row r="139">
          <cell r="A139" t="str">
            <v>3201310N</v>
          </cell>
          <cell r="B139" t="str">
            <v>320131053</v>
          </cell>
          <cell r="C139" t="str">
            <v>03</v>
          </cell>
          <cell r="D139" t="str">
            <v>The Grand Rehabilitation and Nursing at Rome</v>
          </cell>
        </row>
        <row r="140">
          <cell r="A140" t="str">
            <v>5957304N</v>
          </cell>
          <cell r="B140" t="str">
            <v>595730453</v>
          </cell>
          <cell r="C140" t="str">
            <v>03</v>
          </cell>
          <cell r="D140" t="str">
            <v>The Grove at Valhalla Rehabilitation and Nursing Center</v>
          </cell>
        </row>
        <row r="141">
          <cell r="A141" t="str">
            <v>5157320N</v>
          </cell>
          <cell r="B141" t="str">
            <v>515732054</v>
          </cell>
          <cell r="C141" t="str">
            <v>04</v>
          </cell>
          <cell r="D141" t="str">
            <v>The Hamlet Rehabilitation and Healthcare Center at Nesconset</v>
          </cell>
        </row>
        <row r="142">
          <cell r="A142" t="str">
            <v>5157320N</v>
          </cell>
          <cell r="B142" t="str">
            <v>515732055</v>
          </cell>
          <cell r="C142" t="str">
            <v>05</v>
          </cell>
          <cell r="D142" t="str">
            <v>The Hamlet Rehabilitation and Healthcare Center at Nesconset</v>
          </cell>
        </row>
        <row r="143">
          <cell r="A143" t="str">
            <v>2763300N</v>
          </cell>
          <cell r="B143" t="str">
            <v>276330053</v>
          </cell>
          <cell r="C143" t="str">
            <v>03</v>
          </cell>
          <cell r="D143" t="str">
            <v>The Highlands Living Center</v>
          </cell>
        </row>
        <row r="144">
          <cell r="A144" t="str">
            <v>7002340N</v>
          </cell>
          <cell r="B144" t="str">
            <v>700234053</v>
          </cell>
          <cell r="C144" t="str">
            <v>03</v>
          </cell>
          <cell r="D144" t="str">
            <v>The New Jewish Home, Manhattan</v>
          </cell>
        </row>
        <row r="145">
          <cell r="A145" t="str">
            <v>5909302N</v>
          </cell>
          <cell r="B145" t="str">
            <v>590930253</v>
          </cell>
          <cell r="C145" t="str">
            <v>03</v>
          </cell>
          <cell r="D145" t="str">
            <v>The New Jewish Home, Sarah Neuman</v>
          </cell>
        </row>
        <row r="146">
          <cell r="A146" t="str">
            <v>7000396N</v>
          </cell>
          <cell r="B146" t="str">
            <v>700039653</v>
          </cell>
          <cell r="C146" t="str">
            <v>03</v>
          </cell>
          <cell r="D146" t="str">
            <v>The Plaza Rehab and Nursing Center (Bronx County)</v>
          </cell>
        </row>
        <row r="147">
          <cell r="A147" t="str">
            <v>5903309N</v>
          </cell>
          <cell r="B147" t="str">
            <v>590330953</v>
          </cell>
          <cell r="C147" t="str">
            <v>03</v>
          </cell>
          <cell r="D147" t="str">
            <v>The Wartburg Home</v>
          </cell>
        </row>
        <row r="148">
          <cell r="A148" t="str">
            <v>7000398N</v>
          </cell>
          <cell r="B148" t="str">
            <v>700039853</v>
          </cell>
          <cell r="C148" t="str">
            <v>03</v>
          </cell>
          <cell r="D148" t="str">
            <v>Triboro Center for Rehabilitation and Nursing (Bronx County)</v>
          </cell>
        </row>
        <row r="149">
          <cell r="A149" t="str">
            <v>2124301N</v>
          </cell>
          <cell r="B149" t="str">
            <v>212430153</v>
          </cell>
          <cell r="C149" t="str">
            <v>03</v>
          </cell>
          <cell r="D149" t="str">
            <v>Valley Health Services Inc</v>
          </cell>
        </row>
        <row r="150">
          <cell r="A150" t="str">
            <v>7002335N</v>
          </cell>
          <cell r="B150" t="str">
            <v>700233555</v>
          </cell>
          <cell r="C150" t="str">
            <v>05</v>
          </cell>
          <cell r="D150" t="str">
            <v>Villagecare Rehabilitation and Nursing Center</v>
          </cell>
        </row>
        <row r="151">
          <cell r="A151" t="str">
            <v>7002335N</v>
          </cell>
          <cell r="B151" t="str">
            <v>700233556</v>
          </cell>
          <cell r="C151" t="str">
            <v>06</v>
          </cell>
          <cell r="D151" t="str">
            <v>Villagecare Rehabilitation and Nursing Center</v>
          </cell>
        </row>
        <row r="152">
          <cell r="A152" t="str">
            <v>5750301N</v>
          </cell>
          <cell r="B152" t="str">
            <v>575030153</v>
          </cell>
          <cell r="C152" t="str">
            <v>03</v>
          </cell>
          <cell r="D152" t="str">
            <v>Washington Center for Rehabilitation and Healthcare</v>
          </cell>
        </row>
        <row r="153">
          <cell r="A153" t="str">
            <v>5820000N</v>
          </cell>
          <cell r="B153" t="str">
            <v>582000063</v>
          </cell>
          <cell r="C153" t="str">
            <v>03</v>
          </cell>
          <cell r="D153" t="str">
            <v>Wayne Health Care</v>
          </cell>
        </row>
        <row r="154">
          <cell r="A154" t="str">
            <v>1702300N</v>
          </cell>
          <cell r="B154" t="str">
            <v>170230053</v>
          </cell>
          <cell r="C154" t="str">
            <v>03</v>
          </cell>
          <cell r="D154" t="str">
            <v>Wells Nursing Home Inc</v>
          </cell>
        </row>
        <row r="155">
          <cell r="A155" t="str">
            <v>2801001N</v>
          </cell>
          <cell r="B155" t="str">
            <v>280100163</v>
          </cell>
          <cell r="C155" t="str">
            <v>03</v>
          </cell>
          <cell r="D155" t="str">
            <v>Wilkinson Residential Health Care Facility</v>
          </cell>
        </row>
        <row r="156">
          <cell r="A156" t="str">
            <v>5907319N</v>
          </cell>
          <cell r="B156" t="str">
            <v>590731953</v>
          </cell>
          <cell r="C156" t="str">
            <v>03</v>
          </cell>
          <cell r="D156" t="str">
            <v>Yonkers Gardens Center for Nursing and Rehabilitation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48E6-06BA-4AFC-9B39-C104F83F594E}">
  <sheetPr>
    <pageSetUpPr fitToPage="1"/>
  </sheetPr>
  <dimension ref="A1:K159"/>
  <sheetViews>
    <sheetView tabSelected="1" workbookViewId="0">
      <pane ySplit="7" topLeftCell="A120" activePane="bottomLeft" state="frozen"/>
      <selection pane="bottomLeft" activeCell="A2" sqref="A2:K2"/>
    </sheetView>
  </sheetViews>
  <sheetFormatPr defaultRowHeight="15" x14ac:dyDescent="0.25"/>
  <cols>
    <col min="3" max="3" width="78.7109375" bestFit="1" customWidth="1"/>
    <col min="4" max="11" width="12.85546875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8.75" x14ac:dyDescent="0.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8.75" x14ac:dyDescent="0.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8.75" x14ac:dyDescent="0.3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6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D6" s="10" t="s">
        <v>156</v>
      </c>
      <c r="E6" s="11"/>
      <c r="F6" s="12"/>
      <c r="G6" s="10" t="s">
        <v>157</v>
      </c>
      <c r="H6" s="11"/>
      <c r="I6" s="11"/>
      <c r="J6" s="11"/>
      <c r="K6" s="12"/>
    </row>
    <row r="7" spans="1:11" ht="31.5" customHeight="1" thickBot="1" x14ac:dyDescent="0.3">
      <c r="A7" s="1" t="s">
        <v>4</v>
      </c>
      <c r="B7" s="1" t="s">
        <v>5</v>
      </c>
      <c r="C7" s="1" t="s">
        <v>6</v>
      </c>
      <c r="D7" s="4" t="s">
        <v>7</v>
      </c>
      <c r="E7" s="2" t="s">
        <v>8</v>
      </c>
      <c r="F7" s="7" t="s">
        <v>9</v>
      </c>
      <c r="G7" s="4" t="s">
        <v>152</v>
      </c>
      <c r="H7" s="2" t="s">
        <v>8</v>
      </c>
      <c r="I7" s="2" t="s">
        <v>153</v>
      </c>
      <c r="J7" s="2" t="s">
        <v>154</v>
      </c>
      <c r="K7" s="7" t="s">
        <v>155</v>
      </c>
    </row>
    <row r="8" spans="1:11" ht="15.75" thickTop="1" x14ac:dyDescent="0.25">
      <c r="A8" t="s">
        <v>10</v>
      </c>
      <c r="B8" t="s">
        <v>145</v>
      </c>
      <c r="C8" t="str">
        <f>VLOOKUP(A8,'[1]ADHC Rates'!$A$7:$D$156,4,FALSE)</f>
        <v>Amsterdam Nursing Home Corp (amsterdam House)</v>
      </c>
      <c r="D8" s="5">
        <v>129.66999999999999</v>
      </c>
      <c r="E8" s="6">
        <v>1.95</v>
      </c>
      <c r="F8" s="6">
        <f>E8+D8</f>
        <v>131.61999999999998</v>
      </c>
      <c r="G8" s="5">
        <v>129.66999999999999</v>
      </c>
      <c r="H8" s="6">
        <v>1.95</v>
      </c>
      <c r="I8" s="6">
        <v>3.54</v>
      </c>
      <c r="J8" s="6">
        <f>I8*-0.05</f>
        <v>-0.17700000000000002</v>
      </c>
      <c r="K8" s="8">
        <f>G8+H8+J8</f>
        <v>131.44299999999998</v>
      </c>
    </row>
    <row r="9" spans="1:11" x14ac:dyDescent="0.25">
      <c r="A9" t="s">
        <v>11</v>
      </c>
      <c r="B9" t="s">
        <v>145</v>
      </c>
      <c r="C9" t="str">
        <f>VLOOKUP(A9,'[1]ADHC Rates'!$A$7:$D$156,4,FALSE)</f>
        <v>Aurelia Osborn Fox Memorial Hospital</v>
      </c>
      <c r="D9" s="5">
        <v>112.47</v>
      </c>
      <c r="E9" s="6">
        <v>1.72</v>
      </c>
      <c r="F9" s="6">
        <f t="shared" ref="F9:F72" si="0">E9+D9</f>
        <v>114.19</v>
      </c>
      <c r="G9" s="5">
        <v>112.47</v>
      </c>
      <c r="H9" s="6">
        <v>1.72</v>
      </c>
      <c r="I9" s="6">
        <v>5.14</v>
      </c>
      <c r="J9" s="6">
        <f t="shared" ref="J9:J72" si="1">I9*-0.05</f>
        <v>-0.25700000000000001</v>
      </c>
      <c r="K9" s="8">
        <f t="shared" ref="K9:K72" si="2">G9+H9+J9</f>
        <v>113.93299999999999</v>
      </c>
    </row>
    <row r="10" spans="1:11" x14ac:dyDescent="0.25">
      <c r="A10" t="s">
        <v>12</v>
      </c>
      <c r="B10" t="s">
        <v>145</v>
      </c>
      <c r="C10" t="str">
        <f>VLOOKUP(A10,'[1]ADHC Rates'!$A$7:$D$156,4,FALSE)</f>
        <v>Bainbridge Nursing And Rehabilitation Center</v>
      </c>
      <c r="D10" s="5">
        <v>96.61</v>
      </c>
      <c r="E10" s="6">
        <v>1.45</v>
      </c>
      <c r="F10" s="6">
        <f t="shared" si="0"/>
        <v>98.06</v>
      </c>
      <c r="G10" s="5">
        <v>95.11</v>
      </c>
      <c r="H10" s="6">
        <v>1.45</v>
      </c>
      <c r="I10" s="6">
        <v>4.8499999999999996</v>
      </c>
      <c r="J10" s="6">
        <f t="shared" si="1"/>
        <v>-0.24249999999999999</v>
      </c>
      <c r="K10" s="8">
        <f t="shared" si="2"/>
        <v>96.317499999999995</v>
      </c>
    </row>
    <row r="11" spans="1:11" x14ac:dyDescent="0.25">
      <c r="A11" t="s">
        <v>12</v>
      </c>
      <c r="B11" t="s">
        <v>146</v>
      </c>
      <c r="C11" t="str">
        <f>VLOOKUP(A11,'[1]ADHC Rates'!$A$7:$D$156,4,FALSE)</f>
        <v>Bainbridge Nursing And Rehabilitation Center</v>
      </c>
      <c r="D11" s="5">
        <v>96.37</v>
      </c>
      <c r="E11" s="6">
        <v>1.45</v>
      </c>
      <c r="F11" s="6">
        <f t="shared" si="0"/>
        <v>97.820000000000007</v>
      </c>
      <c r="G11" s="5">
        <v>95.63</v>
      </c>
      <c r="H11" s="6">
        <v>1.45</v>
      </c>
      <c r="I11" s="6">
        <v>4.08</v>
      </c>
      <c r="J11" s="6">
        <f t="shared" si="1"/>
        <v>-0.20400000000000001</v>
      </c>
      <c r="K11" s="8">
        <f t="shared" si="2"/>
        <v>96.876000000000005</v>
      </c>
    </row>
    <row r="12" spans="1:11" x14ac:dyDescent="0.25">
      <c r="A12" t="s">
        <v>13</v>
      </c>
      <c r="B12" t="s">
        <v>145</v>
      </c>
      <c r="C12" t="str">
        <f>VLOOKUP(A12,'[1]ADHC Rates'!$A$7:$D$156,4,FALSE)</f>
        <v>Bay Park Center for Nursing and Rehabilitation LLC</v>
      </c>
      <c r="D12" s="5">
        <v>136.43</v>
      </c>
      <c r="E12" s="6">
        <v>2.0299999999999998</v>
      </c>
      <c r="F12" s="6">
        <f t="shared" si="0"/>
        <v>138.46</v>
      </c>
      <c r="G12" s="5">
        <v>136.43</v>
      </c>
      <c r="H12" s="6">
        <v>2.0299999999999998</v>
      </c>
      <c r="I12" s="6">
        <v>3.39</v>
      </c>
      <c r="J12" s="6">
        <f t="shared" si="1"/>
        <v>-0.16950000000000001</v>
      </c>
      <c r="K12" s="8">
        <f t="shared" si="2"/>
        <v>138.29050000000001</v>
      </c>
    </row>
    <row r="13" spans="1:11" x14ac:dyDescent="0.25">
      <c r="A13" t="s">
        <v>14</v>
      </c>
      <c r="B13" t="s">
        <v>145</v>
      </c>
      <c r="C13" t="str">
        <f>VLOOKUP(A13,'[1]ADHC Rates'!$A$7:$D$156,4,FALSE)</f>
        <v>Bellhaven Center For Rehabilitation and Nursing Care</v>
      </c>
      <c r="D13" s="5">
        <v>100.31</v>
      </c>
      <c r="E13" s="6">
        <v>1.5</v>
      </c>
      <c r="F13" s="6">
        <f t="shared" si="0"/>
        <v>101.81</v>
      </c>
      <c r="G13" s="5">
        <v>100.31</v>
      </c>
      <c r="H13" s="6">
        <v>1.5</v>
      </c>
      <c r="I13" s="6">
        <v>5.42</v>
      </c>
      <c r="J13" s="6">
        <f t="shared" si="1"/>
        <v>-0.27100000000000002</v>
      </c>
      <c r="K13" s="8">
        <f t="shared" si="2"/>
        <v>101.539</v>
      </c>
    </row>
    <row r="14" spans="1:11" x14ac:dyDescent="0.25">
      <c r="A14" t="s">
        <v>15</v>
      </c>
      <c r="B14" t="s">
        <v>145</v>
      </c>
      <c r="C14" t="str">
        <f>VLOOKUP(A14,'[1]ADHC Rates'!$A$7:$D$156,4,FALSE)</f>
        <v>Beth Abraham Center for Rehabilitation and Nursing</v>
      </c>
      <c r="D14" s="5">
        <v>132.07</v>
      </c>
      <c r="E14" s="6">
        <v>1.98</v>
      </c>
      <c r="F14" s="6">
        <f t="shared" si="0"/>
        <v>134.04999999999998</v>
      </c>
      <c r="G14" s="5">
        <v>132.07</v>
      </c>
      <c r="H14" s="6">
        <v>1.98</v>
      </c>
      <c r="I14" s="6">
        <v>0</v>
      </c>
      <c r="J14" s="6">
        <f t="shared" si="1"/>
        <v>0</v>
      </c>
      <c r="K14" s="8">
        <f t="shared" si="2"/>
        <v>134.04999999999998</v>
      </c>
    </row>
    <row r="15" spans="1:11" x14ac:dyDescent="0.25">
      <c r="A15" t="s">
        <v>15</v>
      </c>
      <c r="B15" t="s">
        <v>146</v>
      </c>
      <c r="C15" t="str">
        <f>VLOOKUP(A15,'[1]ADHC Rates'!$A$7:$D$156,4,FALSE)</f>
        <v>Beth Abraham Center for Rehabilitation and Nursing</v>
      </c>
      <c r="D15" s="5">
        <v>120.45</v>
      </c>
      <c r="E15" s="6">
        <v>1.98</v>
      </c>
      <c r="F15" s="6">
        <f t="shared" si="0"/>
        <v>122.43</v>
      </c>
      <c r="G15" s="5">
        <v>120.45</v>
      </c>
      <c r="H15" s="6">
        <v>1.98</v>
      </c>
      <c r="I15" s="6">
        <v>0</v>
      </c>
      <c r="J15" s="6">
        <f t="shared" si="1"/>
        <v>0</v>
      </c>
      <c r="K15" s="8">
        <f t="shared" si="2"/>
        <v>122.43</v>
      </c>
    </row>
    <row r="16" spans="1:11" x14ac:dyDescent="0.25">
      <c r="A16" t="s">
        <v>15</v>
      </c>
      <c r="B16" t="s">
        <v>147</v>
      </c>
      <c r="C16" t="str">
        <f>VLOOKUP(A16,'[1]ADHC Rates'!$A$7:$D$156,4,FALSE)</f>
        <v>Beth Abraham Center for Rehabilitation and Nursing</v>
      </c>
      <c r="D16" s="5">
        <v>142.44999999999999</v>
      </c>
      <c r="E16" s="6">
        <v>1.98</v>
      </c>
      <c r="F16" s="6">
        <f t="shared" si="0"/>
        <v>144.42999999999998</v>
      </c>
      <c r="G16" s="5">
        <v>142.44999999999999</v>
      </c>
      <c r="H16" s="6">
        <v>1.98</v>
      </c>
      <c r="I16" s="6">
        <v>0</v>
      </c>
      <c r="J16" s="6">
        <f t="shared" si="1"/>
        <v>0</v>
      </c>
      <c r="K16" s="8">
        <f t="shared" si="2"/>
        <v>144.42999999999998</v>
      </c>
    </row>
    <row r="17" spans="1:11" x14ac:dyDescent="0.25">
      <c r="A17" t="s">
        <v>16</v>
      </c>
      <c r="B17" t="s">
        <v>145</v>
      </c>
      <c r="C17" t="str">
        <f>VLOOKUP(A17,'[1]ADHC Rates'!$A$7:$D$156,4,FALSE)</f>
        <v>Bethel Nursing and Rehabilitation Center</v>
      </c>
      <c r="D17" s="5">
        <v>127.63</v>
      </c>
      <c r="E17" s="6">
        <v>1.91</v>
      </c>
      <c r="F17" s="6">
        <f t="shared" si="0"/>
        <v>129.54</v>
      </c>
      <c r="G17" s="5">
        <v>127.63</v>
      </c>
      <c r="H17" s="6">
        <v>1.91</v>
      </c>
      <c r="I17" s="6">
        <v>8.83</v>
      </c>
      <c r="J17" s="6">
        <f t="shared" si="1"/>
        <v>-0.4415</v>
      </c>
      <c r="K17" s="8">
        <f t="shared" si="2"/>
        <v>129.0985</v>
      </c>
    </row>
    <row r="18" spans="1:11" x14ac:dyDescent="0.25">
      <c r="A18" t="s">
        <v>17</v>
      </c>
      <c r="B18" t="s">
        <v>146</v>
      </c>
      <c r="C18" t="str">
        <f>VLOOKUP(A18,'[1]ADHC Rates'!$A$7:$D$156,4,FALSE)</f>
        <v>Boro Park Center for Rehabilitation and Healthcare</v>
      </c>
      <c r="D18" s="5">
        <v>160.59</v>
      </c>
      <c r="E18" s="6">
        <v>2.41</v>
      </c>
      <c r="F18" s="6">
        <f t="shared" si="0"/>
        <v>163</v>
      </c>
      <c r="G18" s="5">
        <v>160.59</v>
      </c>
      <c r="H18" s="6">
        <v>2.41</v>
      </c>
      <c r="I18" s="6">
        <v>0</v>
      </c>
      <c r="J18" s="6">
        <f t="shared" si="1"/>
        <v>0</v>
      </c>
      <c r="K18" s="8">
        <f t="shared" si="2"/>
        <v>163</v>
      </c>
    </row>
    <row r="19" spans="1:11" x14ac:dyDescent="0.25">
      <c r="A19" t="s">
        <v>18</v>
      </c>
      <c r="B19" t="s">
        <v>145</v>
      </c>
      <c r="C19" t="str">
        <f>VLOOKUP(A19,'[1]ADHC Rates'!$A$7:$D$156,4,FALSE)</f>
        <v>Bronx Gardens Rehabilitation and Nursing Center</v>
      </c>
      <c r="D19" s="5">
        <v>116.77</v>
      </c>
      <c r="E19" s="6">
        <v>1.81</v>
      </c>
      <c r="F19" s="6">
        <f t="shared" si="0"/>
        <v>118.58</v>
      </c>
      <c r="G19" s="5">
        <v>116.77</v>
      </c>
      <c r="H19" s="6">
        <v>1.81</v>
      </c>
      <c r="I19" s="6">
        <v>7.93</v>
      </c>
      <c r="J19" s="6">
        <f t="shared" si="1"/>
        <v>-0.39650000000000002</v>
      </c>
      <c r="K19" s="8">
        <f t="shared" si="2"/>
        <v>118.1835</v>
      </c>
    </row>
    <row r="20" spans="1:11" x14ac:dyDescent="0.25">
      <c r="A20" t="s">
        <v>19</v>
      </c>
      <c r="B20" t="s">
        <v>145</v>
      </c>
      <c r="C20" t="str">
        <f>VLOOKUP(A20,'[1]ADHC Rates'!$A$7:$D$156,4,FALSE)</f>
        <v>Brooklyn Gardens Nursing &amp; Rehabilitation Center</v>
      </c>
      <c r="D20" s="5">
        <v>143.26</v>
      </c>
      <c r="E20" s="6">
        <v>2.19</v>
      </c>
      <c r="F20" s="6">
        <f t="shared" si="0"/>
        <v>145.44999999999999</v>
      </c>
      <c r="G20" s="5">
        <v>143.26</v>
      </c>
      <c r="H20" s="6">
        <v>2.19</v>
      </c>
      <c r="I20" s="6">
        <v>0</v>
      </c>
      <c r="J20" s="6">
        <f t="shared" si="1"/>
        <v>0</v>
      </c>
      <c r="K20" s="8">
        <f t="shared" si="2"/>
        <v>145.44999999999999</v>
      </c>
    </row>
    <row r="21" spans="1:11" x14ac:dyDescent="0.25">
      <c r="A21" t="s">
        <v>20</v>
      </c>
      <c r="B21" t="s">
        <v>145</v>
      </c>
      <c r="C21" t="str">
        <f>VLOOKUP(A21,'[1]ADHC Rates'!$A$7:$D$156,4,FALSE)</f>
        <v>Brooklyn United Methodist Church Home</v>
      </c>
      <c r="D21" s="5">
        <v>144.74</v>
      </c>
      <c r="E21" s="6">
        <v>2.17</v>
      </c>
      <c r="F21" s="6">
        <f t="shared" si="0"/>
        <v>146.91</v>
      </c>
      <c r="G21" s="5">
        <v>144.74</v>
      </c>
      <c r="H21" s="6">
        <v>2.17</v>
      </c>
      <c r="I21" s="6">
        <v>9.7200000000000006</v>
      </c>
      <c r="J21" s="6">
        <f t="shared" si="1"/>
        <v>-0.48600000000000004</v>
      </c>
      <c r="K21" s="8">
        <f t="shared" si="2"/>
        <v>146.42400000000001</v>
      </c>
    </row>
    <row r="22" spans="1:11" x14ac:dyDescent="0.25">
      <c r="A22" t="s">
        <v>21</v>
      </c>
      <c r="B22" t="s">
        <v>145</v>
      </c>
      <c r="C22" t="str">
        <f>VLOOKUP(A22,'[1]ADHC Rates'!$A$7:$D$156,4,FALSE)</f>
        <v>Brookside Multicare Nursing Center</v>
      </c>
      <c r="D22" s="5">
        <v>128.15</v>
      </c>
      <c r="E22" s="6">
        <v>1.92</v>
      </c>
      <c r="F22" s="6">
        <f t="shared" si="0"/>
        <v>130.07</v>
      </c>
      <c r="G22" s="5">
        <v>128.15</v>
      </c>
      <c r="H22" s="6">
        <v>1.92</v>
      </c>
      <c r="I22" s="6">
        <v>12.93</v>
      </c>
      <c r="J22" s="6">
        <f t="shared" si="1"/>
        <v>-0.64650000000000007</v>
      </c>
      <c r="K22" s="8">
        <f t="shared" si="2"/>
        <v>129.42349999999999</v>
      </c>
    </row>
    <row r="23" spans="1:11" x14ac:dyDescent="0.25">
      <c r="A23" t="s">
        <v>22</v>
      </c>
      <c r="B23" t="s">
        <v>145</v>
      </c>
      <c r="C23" t="str">
        <f>VLOOKUP(A23,'[1]ADHC Rates'!$A$7:$D$156,4,FALSE)</f>
        <v>Bushwick Center for Rehabilitation and Health Care</v>
      </c>
      <c r="D23" s="5">
        <v>100.78</v>
      </c>
      <c r="E23" s="6">
        <v>1.53</v>
      </c>
      <c r="F23" s="6">
        <f t="shared" si="0"/>
        <v>102.31</v>
      </c>
      <c r="G23" s="5">
        <v>100.78</v>
      </c>
      <c r="H23" s="6">
        <v>1.53</v>
      </c>
      <c r="I23" s="6">
        <v>16.059999999999999</v>
      </c>
      <c r="J23" s="6">
        <f t="shared" si="1"/>
        <v>-0.80299999999999994</v>
      </c>
      <c r="K23" s="8">
        <f t="shared" si="2"/>
        <v>101.50700000000001</v>
      </c>
    </row>
    <row r="24" spans="1:11" x14ac:dyDescent="0.25">
      <c r="A24" t="s">
        <v>22</v>
      </c>
      <c r="B24" t="s">
        <v>146</v>
      </c>
      <c r="C24" t="str">
        <f>VLOOKUP(A24,'[1]ADHC Rates'!$A$7:$D$156,4,FALSE)</f>
        <v>Bushwick Center for Rehabilitation and Health Care</v>
      </c>
      <c r="D24" s="5">
        <v>121.93</v>
      </c>
      <c r="E24" s="6">
        <v>1.53</v>
      </c>
      <c r="F24" s="6">
        <f t="shared" si="0"/>
        <v>123.46000000000001</v>
      </c>
      <c r="G24" s="5">
        <v>121.93</v>
      </c>
      <c r="H24" s="6">
        <v>1.53</v>
      </c>
      <c r="I24" s="6">
        <v>19.260000000000002</v>
      </c>
      <c r="J24" s="6">
        <f t="shared" si="1"/>
        <v>-0.96300000000000008</v>
      </c>
      <c r="K24" s="8">
        <f t="shared" si="2"/>
        <v>122.49700000000001</v>
      </c>
    </row>
    <row r="25" spans="1:11" x14ac:dyDescent="0.25">
      <c r="A25" t="s">
        <v>23</v>
      </c>
      <c r="B25" t="s">
        <v>145</v>
      </c>
      <c r="C25" t="str">
        <f>VLOOKUP(A25,'[1]ADHC Rates'!$A$7:$D$156,4,FALSE)</f>
        <v>Carillon Nursing and Rehabilitation Center</v>
      </c>
      <c r="D25" s="5">
        <v>97.66</v>
      </c>
      <c r="E25" s="6">
        <v>1.52</v>
      </c>
      <c r="F25" s="6">
        <f t="shared" si="0"/>
        <v>99.179999999999993</v>
      </c>
      <c r="G25" s="5">
        <v>97.66</v>
      </c>
      <c r="H25" s="6">
        <v>1.52</v>
      </c>
      <c r="I25" s="6">
        <v>12.78</v>
      </c>
      <c r="J25" s="6">
        <f t="shared" si="1"/>
        <v>-0.63900000000000001</v>
      </c>
      <c r="K25" s="8">
        <f t="shared" si="2"/>
        <v>98.540999999999997</v>
      </c>
    </row>
    <row r="26" spans="1:11" x14ac:dyDescent="0.25">
      <c r="A26" t="s">
        <v>24</v>
      </c>
      <c r="B26" t="s">
        <v>145</v>
      </c>
      <c r="C26" t="str">
        <f>VLOOKUP(A26,'[1]ADHC Rates'!$A$7:$D$156,4,FALSE)</f>
        <v>Caring Family Nursing and Rehabilitation Center</v>
      </c>
      <c r="D26" s="5">
        <v>70.75</v>
      </c>
      <c r="E26" s="6">
        <v>1.0900000000000001</v>
      </c>
      <c r="F26" s="6">
        <f t="shared" si="0"/>
        <v>71.84</v>
      </c>
      <c r="G26" s="5">
        <v>70.75</v>
      </c>
      <c r="H26" s="6">
        <v>1.0900000000000001</v>
      </c>
      <c r="I26" s="6">
        <v>0</v>
      </c>
      <c r="J26" s="6">
        <f t="shared" si="1"/>
        <v>0</v>
      </c>
      <c r="K26" s="8">
        <f t="shared" si="2"/>
        <v>71.84</v>
      </c>
    </row>
    <row r="27" spans="1:11" x14ac:dyDescent="0.25">
      <c r="A27" t="s">
        <v>25</v>
      </c>
      <c r="B27" t="s">
        <v>145</v>
      </c>
      <c r="C27" t="str">
        <f>VLOOKUP(A27,'[1]ADHC Rates'!$A$7:$D$156,4,FALSE)</f>
        <v>Carmel Richmond Healthcare and Rehabilitation Center</v>
      </c>
      <c r="D27" s="5">
        <v>75.88</v>
      </c>
      <c r="E27" s="6">
        <v>1.1399999999999999</v>
      </c>
      <c r="F27" s="6">
        <f t="shared" si="0"/>
        <v>77.02</v>
      </c>
      <c r="G27" s="5">
        <v>75.88</v>
      </c>
      <c r="H27" s="6">
        <v>1.1399999999999999</v>
      </c>
      <c r="I27" s="6">
        <v>0</v>
      </c>
      <c r="J27" s="6">
        <f t="shared" si="1"/>
        <v>0</v>
      </c>
      <c r="K27" s="8">
        <f t="shared" si="2"/>
        <v>77.02</v>
      </c>
    </row>
    <row r="28" spans="1:11" x14ac:dyDescent="0.25">
      <c r="A28" t="s">
        <v>26</v>
      </c>
      <c r="B28" t="s">
        <v>145</v>
      </c>
      <c r="C28" t="str">
        <f>VLOOKUP(A28,'[1]ADHC Rates'!$A$7:$D$156,4,FALSE)</f>
        <v>Catskill Regional Medical Center</v>
      </c>
      <c r="D28" s="5">
        <v>145.88</v>
      </c>
      <c r="E28" s="6">
        <v>2.13</v>
      </c>
      <c r="F28" s="6">
        <f t="shared" si="0"/>
        <v>148.01</v>
      </c>
      <c r="G28" s="5">
        <v>145.88</v>
      </c>
      <c r="H28" s="6">
        <v>2.13</v>
      </c>
      <c r="I28" s="6">
        <v>15.93</v>
      </c>
      <c r="J28" s="6">
        <f t="shared" si="1"/>
        <v>-0.79649999999999999</v>
      </c>
      <c r="K28" s="8">
        <f t="shared" si="2"/>
        <v>147.21349999999998</v>
      </c>
    </row>
    <row r="29" spans="1:11" x14ac:dyDescent="0.25">
      <c r="A29" t="s">
        <v>27</v>
      </c>
      <c r="B29" t="s">
        <v>145</v>
      </c>
      <c r="C29" t="str">
        <f>VLOOKUP(A29,'[1]ADHC Rates'!$A$7:$D$156,4,FALSE)</f>
        <v>Central Park Rehabilitation and Nursing Center</v>
      </c>
      <c r="D29" s="5">
        <v>43.3</v>
      </c>
      <c r="E29" s="6">
        <v>0.65</v>
      </c>
      <c r="F29" s="6">
        <f t="shared" si="0"/>
        <v>43.949999999999996</v>
      </c>
      <c r="G29" s="5">
        <v>43.3</v>
      </c>
      <c r="H29" s="6">
        <v>0.65</v>
      </c>
      <c r="I29" s="6">
        <v>5.2</v>
      </c>
      <c r="J29" s="6">
        <f t="shared" si="1"/>
        <v>-0.26</v>
      </c>
      <c r="K29" s="8">
        <f t="shared" si="2"/>
        <v>43.69</v>
      </c>
    </row>
    <row r="30" spans="1:11" x14ac:dyDescent="0.25">
      <c r="A30" t="s">
        <v>28</v>
      </c>
      <c r="B30" t="s">
        <v>145</v>
      </c>
      <c r="C30" t="str">
        <f>VLOOKUP(A30,'[1]ADHC Rates'!$A$7:$D$156,4,FALSE)</f>
        <v>Chapin Home For The Aging</v>
      </c>
      <c r="D30" s="5">
        <v>114.71</v>
      </c>
      <c r="E30" s="6">
        <v>1.71</v>
      </c>
      <c r="F30" s="6">
        <f t="shared" si="0"/>
        <v>116.41999999999999</v>
      </c>
      <c r="G30" s="5">
        <v>114.71</v>
      </c>
      <c r="H30" s="6">
        <v>1.71</v>
      </c>
      <c r="I30" s="6">
        <v>4.12</v>
      </c>
      <c r="J30" s="6">
        <f t="shared" si="1"/>
        <v>-0.20600000000000002</v>
      </c>
      <c r="K30" s="8">
        <f t="shared" si="2"/>
        <v>116.21399999999998</v>
      </c>
    </row>
    <row r="31" spans="1:11" x14ac:dyDescent="0.25">
      <c r="A31" t="s">
        <v>29</v>
      </c>
      <c r="B31" t="s">
        <v>145</v>
      </c>
      <c r="C31" t="str">
        <f>VLOOKUP(A31,'[1]ADHC Rates'!$A$7:$D$156,4,FALSE)</f>
        <v>Charles T Sitrin Health Care Center Inc</v>
      </c>
      <c r="D31" s="5">
        <v>88.64</v>
      </c>
      <c r="E31" s="6">
        <v>1.37</v>
      </c>
      <c r="F31" s="6">
        <f t="shared" si="0"/>
        <v>90.01</v>
      </c>
      <c r="G31" s="5">
        <v>88.64</v>
      </c>
      <c r="H31" s="6">
        <v>1.37</v>
      </c>
      <c r="I31" s="6">
        <v>0.33</v>
      </c>
      <c r="J31" s="6">
        <f t="shared" si="1"/>
        <v>-1.6500000000000001E-2</v>
      </c>
      <c r="K31" s="8">
        <f t="shared" si="2"/>
        <v>89.993500000000012</v>
      </c>
    </row>
    <row r="32" spans="1:11" x14ac:dyDescent="0.25">
      <c r="A32" t="s">
        <v>30</v>
      </c>
      <c r="B32" t="s">
        <v>145</v>
      </c>
      <c r="C32" t="str">
        <f>VLOOKUP(A32,'[1]ADHC Rates'!$A$7:$D$156,4,FALSE)</f>
        <v>Cobble Hill Health Center Inc</v>
      </c>
      <c r="D32" s="5">
        <v>89.5</v>
      </c>
      <c r="E32" s="6">
        <v>1.34</v>
      </c>
      <c r="F32" s="6">
        <f t="shared" si="0"/>
        <v>90.84</v>
      </c>
      <c r="G32" s="5">
        <v>89.5</v>
      </c>
      <c r="H32" s="6">
        <v>1.34</v>
      </c>
      <c r="I32" s="6">
        <v>0</v>
      </c>
      <c r="J32" s="6">
        <f t="shared" si="1"/>
        <v>0</v>
      </c>
      <c r="K32" s="8">
        <f t="shared" si="2"/>
        <v>90.84</v>
      </c>
    </row>
    <row r="33" spans="1:11" x14ac:dyDescent="0.25">
      <c r="A33" t="s">
        <v>31</v>
      </c>
      <c r="B33" t="s">
        <v>145</v>
      </c>
      <c r="C33" t="str">
        <f>VLOOKUP(A33,'[1]ADHC Rates'!$A$7:$D$156,4,FALSE)</f>
        <v>Cold Spring Hills Center for Nursing and Rehabilitation</v>
      </c>
      <c r="D33" s="5">
        <v>140.69</v>
      </c>
      <c r="E33" s="6">
        <v>2.11</v>
      </c>
      <c r="F33" s="6">
        <f t="shared" si="0"/>
        <v>142.80000000000001</v>
      </c>
      <c r="G33" s="5">
        <v>140.69</v>
      </c>
      <c r="H33" s="6">
        <v>2.11</v>
      </c>
      <c r="I33" s="6">
        <v>7.66</v>
      </c>
      <c r="J33" s="6">
        <f t="shared" si="1"/>
        <v>-0.38300000000000001</v>
      </c>
      <c r="K33" s="8">
        <f t="shared" si="2"/>
        <v>142.417</v>
      </c>
    </row>
    <row r="34" spans="1:11" x14ac:dyDescent="0.25">
      <c r="A34" t="s">
        <v>32</v>
      </c>
      <c r="B34" t="s">
        <v>145</v>
      </c>
      <c r="C34" t="s">
        <v>151</v>
      </c>
      <c r="D34" s="5">
        <v>87.11</v>
      </c>
      <c r="E34" s="6">
        <v>1.39</v>
      </c>
      <c r="F34" s="6">
        <f t="shared" si="0"/>
        <v>88.5</v>
      </c>
      <c r="G34" s="5">
        <v>87.11</v>
      </c>
      <c r="H34" s="6">
        <v>1.39</v>
      </c>
      <c r="I34" s="6">
        <v>0</v>
      </c>
      <c r="J34" s="6">
        <f t="shared" si="1"/>
        <v>0</v>
      </c>
      <c r="K34" s="8">
        <f t="shared" si="2"/>
        <v>88.5</v>
      </c>
    </row>
    <row r="35" spans="1:11" x14ac:dyDescent="0.25">
      <c r="A35" t="s">
        <v>33</v>
      </c>
      <c r="B35" t="s">
        <v>145</v>
      </c>
      <c r="C35" t="str">
        <f>VLOOKUP(A35,'[1]ADHC Rates'!$A$7:$D$156,4,FALSE)</f>
        <v>Corning Center for Rehabilitation and Healthcare</v>
      </c>
      <c r="D35" s="5">
        <v>63.38</v>
      </c>
      <c r="E35" s="6">
        <v>0.95</v>
      </c>
      <c r="F35" s="6">
        <f t="shared" si="0"/>
        <v>64.33</v>
      </c>
      <c r="G35" s="5">
        <v>63.38</v>
      </c>
      <c r="H35" s="6">
        <v>0.95</v>
      </c>
      <c r="I35" s="6">
        <v>0</v>
      </c>
      <c r="J35" s="6">
        <f t="shared" si="1"/>
        <v>0</v>
      </c>
      <c r="K35" s="8">
        <f t="shared" si="2"/>
        <v>64.33</v>
      </c>
    </row>
    <row r="36" spans="1:11" x14ac:dyDescent="0.25">
      <c r="A36" t="s">
        <v>34</v>
      </c>
      <c r="B36" t="s">
        <v>145</v>
      </c>
      <c r="C36" t="str">
        <f>VLOOKUP(A36,'[1]ADHC Rates'!$A$7:$D$156,4,FALSE)</f>
        <v>Cortland Regional Nursing and Rehabilitation Center</v>
      </c>
      <c r="D36" s="5">
        <v>95.65</v>
      </c>
      <c r="E36" s="6">
        <v>1.43</v>
      </c>
      <c r="F36" s="6">
        <f t="shared" si="0"/>
        <v>97.080000000000013</v>
      </c>
      <c r="G36" s="5">
        <v>95.65</v>
      </c>
      <c r="H36" s="6">
        <v>1.43</v>
      </c>
      <c r="I36" s="6">
        <v>6.19</v>
      </c>
      <c r="J36" s="6">
        <f t="shared" si="1"/>
        <v>-0.30950000000000005</v>
      </c>
      <c r="K36" s="8">
        <f t="shared" si="2"/>
        <v>96.770500000000013</v>
      </c>
    </row>
    <row r="37" spans="1:11" x14ac:dyDescent="0.25">
      <c r="A37" t="s">
        <v>35</v>
      </c>
      <c r="B37" t="s">
        <v>145</v>
      </c>
      <c r="C37" t="str">
        <f>VLOOKUP(A37,'[1]ADHC Rates'!$A$7:$D$156,4,FALSE)</f>
        <v>Crouse Community Center Inc</v>
      </c>
      <c r="D37" s="5">
        <v>104.78</v>
      </c>
      <c r="E37" s="6">
        <v>1.57</v>
      </c>
      <c r="F37" s="6">
        <f t="shared" si="0"/>
        <v>106.35</v>
      </c>
      <c r="G37" s="5">
        <v>104.78</v>
      </c>
      <c r="H37" s="6">
        <v>1.57</v>
      </c>
      <c r="I37" s="6">
        <v>8.3699999999999992</v>
      </c>
      <c r="J37" s="6">
        <f t="shared" si="1"/>
        <v>-0.41849999999999998</v>
      </c>
      <c r="K37" s="8">
        <f t="shared" si="2"/>
        <v>105.9315</v>
      </c>
    </row>
    <row r="38" spans="1:11" x14ac:dyDescent="0.25">
      <c r="A38" t="s">
        <v>35</v>
      </c>
      <c r="B38" t="s">
        <v>146</v>
      </c>
      <c r="C38" t="str">
        <f>VLOOKUP(A38,'[1]ADHC Rates'!$A$7:$D$156,4,FALSE)</f>
        <v>Crouse Community Center Inc</v>
      </c>
      <c r="D38" s="5">
        <v>99.64</v>
      </c>
      <c r="E38" s="6">
        <v>1.57</v>
      </c>
      <c r="F38" s="6">
        <f t="shared" si="0"/>
        <v>101.21</v>
      </c>
      <c r="G38" s="5">
        <v>99.64</v>
      </c>
      <c r="H38" s="6">
        <v>1.57</v>
      </c>
      <c r="I38" s="6">
        <v>9.42</v>
      </c>
      <c r="J38" s="6">
        <f t="shared" si="1"/>
        <v>-0.47100000000000003</v>
      </c>
      <c r="K38" s="8">
        <f t="shared" si="2"/>
        <v>100.73899999999999</v>
      </c>
    </row>
    <row r="39" spans="1:11" x14ac:dyDescent="0.25">
      <c r="A39" t="s">
        <v>36</v>
      </c>
      <c r="B39" t="s">
        <v>145</v>
      </c>
      <c r="C39" t="str">
        <f>VLOOKUP(A39,'[1]ADHC Rates'!$A$7:$D$156,4,FALSE)</f>
        <v>Daughters Of Sarah Nursing Center</v>
      </c>
      <c r="D39" s="5">
        <v>68.28</v>
      </c>
      <c r="E39" s="6">
        <v>0.97</v>
      </c>
      <c r="F39" s="6">
        <f t="shared" si="0"/>
        <v>69.25</v>
      </c>
      <c r="G39" s="5">
        <v>68.28</v>
      </c>
      <c r="H39" s="6">
        <v>0.97</v>
      </c>
      <c r="I39" s="6">
        <v>6.61</v>
      </c>
      <c r="J39" s="6">
        <f t="shared" si="1"/>
        <v>-0.33050000000000002</v>
      </c>
      <c r="K39" s="8">
        <f t="shared" si="2"/>
        <v>68.919499999999999</v>
      </c>
    </row>
    <row r="40" spans="1:11" x14ac:dyDescent="0.25">
      <c r="A40" t="s">
        <v>37</v>
      </c>
      <c r="B40" t="s">
        <v>145</v>
      </c>
      <c r="C40" t="str">
        <f>VLOOKUP(A40,'[1]ADHC Rates'!$A$7:$D$156,4,FALSE)</f>
        <v>Downtown Brooklyn Nursing &amp; Rehabilitation Center</v>
      </c>
      <c r="D40" s="5">
        <v>137.56</v>
      </c>
      <c r="E40" s="6">
        <v>2.06</v>
      </c>
      <c r="F40" s="6">
        <f t="shared" si="0"/>
        <v>139.62</v>
      </c>
      <c r="G40" s="5">
        <v>137.56</v>
      </c>
      <c r="H40" s="6">
        <v>2.06</v>
      </c>
      <c r="I40" s="6">
        <v>0</v>
      </c>
      <c r="J40" s="6">
        <f t="shared" si="1"/>
        <v>0</v>
      </c>
      <c r="K40" s="8">
        <f t="shared" si="2"/>
        <v>139.62</v>
      </c>
    </row>
    <row r="41" spans="1:11" x14ac:dyDescent="0.25">
      <c r="A41" t="s">
        <v>37</v>
      </c>
      <c r="B41" t="s">
        <v>147</v>
      </c>
      <c r="C41" t="str">
        <f>VLOOKUP(A41,'[1]ADHC Rates'!$A$7:$D$156,4,FALSE)</f>
        <v>Downtown Brooklyn Nursing &amp; Rehabilitation Center</v>
      </c>
      <c r="D41" s="5">
        <v>116.88</v>
      </c>
      <c r="E41" s="6">
        <v>2.06</v>
      </c>
      <c r="F41" s="6">
        <f t="shared" si="0"/>
        <v>118.94</v>
      </c>
      <c r="G41" s="5">
        <v>116.88</v>
      </c>
      <c r="H41" s="6">
        <v>2.06</v>
      </c>
      <c r="I41" s="6">
        <v>0</v>
      </c>
      <c r="J41" s="6">
        <f t="shared" si="1"/>
        <v>0</v>
      </c>
      <c r="K41" s="8">
        <f t="shared" si="2"/>
        <v>118.94</v>
      </c>
    </row>
    <row r="42" spans="1:11" x14ac:dyDescent="0.25">
      <c r="A42" t="s">
        <v>37</v>
      </c>
      <c r="B42" t="s">
        <v>148</v>
      </c>
      <c r="C42" t="str">
        <f>VLOOKUP(A42,'[1]ADHC Rates'!$A$7:$D$156,4,FALSE)</f>
        <v>Downtown Brooklyn Nursing &amp; Rehabilitation Center</v>
      </c>
      <c r="D42" s="5">
        <v>125.68</v>
      </c>
      <c r="E42" s="6">
        <v>2.06</v>
      </c>
      <c r="F42" s="6">
        <f t="shared" si="0"/>
        <v>127.74000000000001</v>
      </c>
      <c r="G42" s="5">
        <v>125.68</v>
      </c>
      <c r="H42" s="6">
        <v>2.06</v>
      </c>
      <c r="I42" s="6">
        <v>0</v>
      </c>
      <c r="J42" s="6">
        <f t="shared" si="1"/>
        <v>0</v>
      </c>
      <c r="K42" s="8">
        <f t="shared" si="2"/>
        <v>127.74000000000001</v>
      </c>
    </row>
    <row r="43" spans="1:11" x14ac:dyDescent="0.25">
      <c r="A43" t="s">
        <v>38</v>
      </c>
      <c r="B43" t="s">
        <v>145</v>
      </c>
      <c r="C43" t="str">
        <f>VLOOKUP(A43,'[1]ADHC Rates'!$A$7:$D$156,4,FALSE)</f>
        <v>Dr Susan Smith Mckinney Nursing and Rehabilitation Center</v>
      </c>
      <c r="D43" s="5">
        <v>117.58</v>
      </c>
      <c r="E43" s="6">
        <v>1.76</v>
      </c>
      <c r="F43" s="6">
        <f t="shared" si="0"/>
        <v>119.34</v>
      </c>
      <c r="G43" s="5">
        <v>117.58</v>
      </c>
      <c r="H43" s="6">
        <v>1.76</v>
      </c>
      <c r="I43" s="6">
        <v>14.07</v>
      </c>
      <c r="J43" s="6">
        <f t="shared" si="1"/>
        <v>-0.70350000000000001</v>
      </c>
      <c r="K43" s="8">
        <f t="shared" si="2"/>
        <v>118.6365</v>
      </c>
    </row>
    <row r="44" spans="1:11" x14ac:dyDescent="0.25">
      <c r="A44" t="s">
        <v>38</v>
      </c>
      <c r="B44" t="s">
        <v>146</v>
      </c>
      <c r="C44" t="str">
        <f>VLOOKUP(A44,'[1]ADHC Rates'!$A$7:$D$156,4,FALSE)</f>
        <v>Dr Susan Smith Mckinney Nursing and Rehabilitation Center</v>
      </c>
      <c r="D44" s="5">
        <v>147.27000000000001</v>
      </c>
      <c r="E44" s="6">
        <v>1.76</v>
      </c>
      <c r="F44" s="6">
        <f t="shared" si="0"/>
        <v>149.03</v>
      </c>
      <c r="G44" s="5">
        <v>147.27000000000001</v>
      </c>
      <c r="H44" s="6">
        <v>1.76</v>
      </c>
      <c r="I44" s="6">
        <v>6.71</v>
      </c>
      <c r="J44" s="6">
        <f t="shared" si="1"/>
        <v>-0.33550000000000002</v>
      </c>
      <c r="K44" s="8">
        <f t="shared" si="2"/>
        <v>148.69450000000001</v>
      </c>
    </row>
    <row r="45" spans="1:11" x14ac:dyDescent="0.25">
      <c r="A45" t="s">
        <v>39</v>
      </c>
      <c r="B45" t="s">
        <v>145</v>
      </c>
      <c r="C45" t="s">
        <v>149</v>
      </c>
      <c r="D45" s="5">
        <v>67.319999999999993</v>
      </c>
      <c r="E45" s="6">
        <v>1.1599999999999999</v>
      </c>
      <c r="F45" s="6">
        <f t="shared" si="0"/>
        <v>68.47999999999999</v>
      </c>
      <c r="G45" s="5">
        <v>67.319999999999993</v>
      </c>
      <c r="H45" s="6">
        <v>1.1599999999999999</v>
      </c>
      <c r="I45" s="6">
        <v>0</v>
      </c>
      <c r="J45" s="6">
        <f t="shared" si="1"/>
        <v>0</v>
      </c>
      <c r="K45" s="8">
        <f t="shared" si="2"/>
        <v>68.47999999999999</v>
      </c>
    </row>
    <row r="46" spans="1:11" x14ac:dyDescent="0.25">
      <c r="A46" t="s">
        <v>40</v>
      </c>
      <c r="B46" t="s">
        <v>145</v>
      </c>
      <c r="C46" t="str">
        <f>VLOOKUP(A46,'[1]ADHC Rates'!$A$7:$D$156,4,FALSE)</f>
        <v>Eddy Memorial Geriatric Center</v>
      </c>
      <c r="D46" s="5">
        <v>84.12</v>
      </c>
      <c r="E46" s="6">
        <v>1.27</v>
      </c>
      <c r="F46" s="6">
        <f t="shared" si="0"/>
        <v>85.39</v>
      </c>
      <c r="G46" s="5">
        <v>84.12</v>
      </c>
      <c r="H46" s="6">
        <v>1.27</v>
      </c>
      <c r="I46" s="6">
        <v>3.69</v>
      </c>
      <c r="J46" s="6">
        <f t="shared" si="1"/>
        <v>-0.1845</v>
      </c>
      <c r="K46" s="8">
        <f t="shared" si="2"/>
        <v>85.205500000000001</v>
      </c>
    </row>
    <row r="47" spans="1:11" x14ac:dyDescent="0.25">
      <c r="A47" t="s">
        <v>40</v>
      </c>
      <c r="B47" t="s">
        <v>146</v>
      </c>
      <c r="C47" t="str">
        <f>VLOOKUP(A47,'[1]ADHC Rates'!$A$7:$D$156,4,FALSE)</f>
        <v>Eddy Memorial Geriatric Center</v>
      </c>
      <c r="D47" s="5">
        <v>62.24</v>
      </c>
      <c r="E47" s="6">
        <v>1.27</v>
      </c>
      <c r="F47" s="6">
        <f t="shared" si="0"/>
        <v>63.510000000000005</v>
      </c>
      <c r="G47" s="5">
        <v>62.24</v>
      </c>
      <c r="H47" s="6">
        <v>1.27</v>
      </c>
      <c r="I47" s="6">
        <v>0</v>
      </c>
      <c r="J47" s="6">
        <f t="shared" si="1"/>
        <v>0</v>
      </c>
      <c r="K47" s="8">
        <f t="shared" si="2"/>
        <v>63.510000000000005</v>
      </c>
    </row>
    <row r="48" spans="1:11" x14ac:dyDescent="0.25">
      <c r="A48" t="s">
        <v>41</v>
      </c>
      <c r="B48" t="s">
        <v>145</v>
      </c>
      <c r="C48" t="str">
        <f>VLOOKUP(A48,'[1]ADHC Rates'!$A$7:$D$156,4,FALSE)</f>
        <v>Edna Tina Wilson Living Center</v>
      </c>
      <c r="D48" s="5">
        <v>102.4</v>
      </c>
      <c r="E48" s="6">
        <v>1.54</v>
      </c>
      <c r="F48" s="6">
        <f t="shared" si="0"/>
        <v>103.94000000000001</v>
      </c>
      <c r="G48" s="5">
        <v>102.4</v>
      </c>
      <c r="H48" s="6">
        <v>1.54</v>
      </c>
      <c r="I48" s="6">
        <v>2.38</v>
      </c>
      <c r="J48" s="6">
        <f t="shared" si="1"/>
        <v>-0.11899999999999999</v>
      </c>
      <c r="K48" s="8">
        <f t="shared" si="2"/>
        <v>103.82100000000001</v>
      </c>
    </row>
    <row r="49" spans="1:11" x14ac:dyDescent="0.25">
      <c r="A49" t="s">
        <v>42</v>
      </c>
      <c r="B49" t="s">
        <v>145</v>
      </c>
      <c r="C49" t="str">
        <f>VLOOKUP(A49,'[1]ADHC Rates'!$A$7:$D$156,4,FALSE)</f>
        <v>Elcor Nursing and Rehabilitation Center</v>
      </c>
      <c r="D49" s="5">
        <v>92.39</v>
      </c>
      <c r="E49" s="6">
        <v>1.26</v>
      </c>
      <c r="F49" s="6">
        <f t="shared" si="0"/>
        <v>93.65</v>
      </c>
      <c r="G49" s="5">
        <v>92.39</v>
      </c>
      <c r="H49" s="6">
        <v>1.26</v>
      </c>
      <c r="I49" s="6">
        <v>13.27</v>
      </c>
      <c r="J49" s="6">
        <f t="shared" si="1"/>
        <v>-0.66349999999999998</v>
      </c>
      <c r="K49" s="8">
        <f t="shared" si="2"/>
        <v>92.986500000000007</v>
      </c>
    </row>
    <row r="50" spans="1:11" x14ac:dyDescent="0.25">
      <c r="A50" t="s">
        <v>43</v>
      </c>
      <c r="B50" t="s">
        <v>145</v>
      </c>
      <c r="C50" t="str">
        <f>VLOOKUP(A50,'[1]ADHC Rates'!$A$7:$D$156,4,FALSE)</f>
        <v>Elderwood at Hornell</v>
      </c>
      <c r="D50" s="5">
        <v>85.56</v>
      </c>
      <c r="E50" s="6">
        <v>1.27</v>
      </c>
      <c r="F50" s="6">
        <f t="shared" si="0"/>
        <v>86.83</v>
      </c>
      <c r="G50" s="5">
        <v>85.56</v>
      </c>
      <c r="H50" s="6">
        <v>1.27</v>
      </c>
      <c r="I50" s="6">
        <v>6.08</v>
      </c>
      <c r="J50" s="6">
        <f t="shared" si="1"/>
        <v>-0.30400000000000005</v>
      </c>
      <c r="K50" s="8">
        <f t="shared" si="2"/>
        <v>86.525999999999996</v>
      </c>
    </row>
    <row r="51" spans="1:11" x14ac:dyDescent="0.25">
      <c r="A51" t="s">
        <v>44</v>
      </c>
      <c r="B51" t="s">
        <v>145</v>
      </c>
      <c r="C51" t="str">
        <f>VLOOKUP(A51,'[1]ADHC Rates'!$A$7:$D$156,4,FALSE)</f>
        <v>Elderwood at North Creek</v>
      </c>
      <c r="D51" s="5">
        <v>89.1</v>
      </c>
      <c r="E51" s="6">
        <v>1.34</v>
      </c>
      <c r="F51" s="6">
        <f t="shared" si="0"/>
        <v>90.44</v>
      </c>
      <c r="G51" s="5">
        <v>89.1</v>
      </c>
      <c r="H51" s="6">
        <v>1.34</v>
      </c>
      <c r="I51" s="6">
        <v>2.4300000000000002</v>
      </c>
      <c r="J51" s="6">
        <f t="shared" si="1"/>
        <v>-0.12150000000000001</v>
      </c>
      <c r="K51" s="8">
        <f t="shared" si="2"/>
        <v>90.3185</v>
      </c>
    </row>
    <row r="52" spans="1:11" x14ac:dyDescent="0.25">
      <c r="A52" t="s">
        <v>45</v>
      </c>
      <c r="B52" t="s">
        <v>145</v>
      </c>
      <c r="C52" t="str">
        <f>VLOOKUP(A52,'[1]ADHC Rates'!$A$7:$D$156,4,FALSE)</f>
        <v>Elderwood at Waverly</v>
      </c>
      <c r="D52" s="5">
        <v>104.92</v>
      </c>
      <c r="E52" s="6">
        <v>1.51</v>
      </c>
      <c r="F52" s="6">
        <f t="shared" si="0"/>
        <v>106.43</v>
      </c>
      <c r="G52" s="5">
        <v>104.92</v>
      </c>
      <c r="H52" s="6">
        <v>1.51</v>
      </c>
      <c r="I52" s="6">
        <v>13.98</v>
      </c>
      <c r="J52" s="6">
        <f t="shared" si="1"/>
        <v>-0.69900000000000007</v>
      </c>
      <c r="K52" s="8">
        <f t="shared" si="2"/>
        <v>105.73100000000001</v>
      </c>
    </row>
    <row r="53" spans="1:11" x14ac:dyDescent="0.25">
      <c r="A53" t="s">
        <v>46</v>
      </c>
      <c r="B53" t="s">
        <v>145</v>
      </c>
      <c r="C53" t="str">
        <f>VLOOKUP(A53,'[1]ADHC Rates'!$A$7:$D$156,4,FALSE)</f>
        <v>Elmhurst Care Center Inc</v>
      </c>
      <c r="D53" s="5">
        <v>95.27</v>
      </c>
      <c r="E53" s="6">
        <v>1.43</v>
      </c>
      <c r="F53" s="6">
        <f t="shared" si="0"/>
        <v>96.7</v>
      </c>
      <c r="G53" s="5">
        <v>95.27</v>
      </c>
      <c r="H53" s="6">
        <v>1.43</v>
      </c>
      <c r="I53" s="6">
        <v>15.62</v>
      </c>
      <c r="J53" s="6">
        <f t="shared" si="1"/>
        <v>-0.78100000000000003</v>
      </c>
      <c r="K53" s="8">
        <f t="shared" si="2"/>
        <v>95.918999999999997</v>
      </c>
    </row>
    <row r="54" spans="1:11" x14ac:dyDescent="0.25">
      <c r="A54" t="s">
        <v>47</v>
      </c>
      <c r="B54" t="s">
        <v>145</v>
      </c>
      <c r="C54" t="str">
        <f>VLOOKUP(A54,'[1]ADHC Rates'!$A$7:$D$156,4,FALSE)</f>
        <v>Fairport Baptist Homes</v>
      </c>
      <c r="D54" s="5">
        <v>62.37</v>
      </c>
      <c r="E54" s="6">
        <v>0.94</v>
      </c>
      <c r="F54" s="6">
        <f t="shared" si="0"/>
        <v>63.309999999999995</v>
      </c>
      <c r="G54" s="5">
        <v>62.37</v>
      </c>
      <c r="H54" s="6">
        <v>0.94</v>
      </c>
      <c r="I54" s="6">
        <v>0</v>
      </c>
      <c r="J54" s="6">
        <f t="shared" si="1"/>
        <v>0</v>
      </c>
      <c r="K54" s="8">
        <f t="shared" si="2"/>
        <v>63.309999999999995</v>
      </c>
    </row>
    <row r="55" spans="1:11" x14ac:dyDescent="0.25">
      <c r="A55" t="s">
        <v>48</v>
      </c>
      <c r="B55" t="s">
        <v>145</v>
      </c>
      <c r="C55" t="str">
        <f>VLOOKUP(A55,'[1]ADHC Rates'!$A$7:$D$156,4,FALSE)</f>
        <v>Fairview Nursing Care Center Inc</v>
      </c>
      <c r="D55" s="5">
        <v>94.99</v>
      </c>
      <c r="E55" s="6">
        <v>1.49</v>
      </c>
      <c r="F55" s="6">
        <f t="shared" si="0"/>
        <v>96.47999999999999</v>
      </c>
      <c r="G55" s="5">
        <v>94.99</v>
      </c>
      <c r="H55" s="6">
        <v>1.49</v>
      </c>
      <c r="I55" s="6">
        <v>3.07</v>
      </c>
      <c r="J55" s="6">
        <f t="shared" si="1"/>
        <v>-0.1535</v>
      </c>
      <c r="K55" s="8">
        <f t="shared" si="2"/>
        <v>96.326499999999996</v>
      </c>
    </row>
    <row r="56" spans="1:11" x14ac:dyDescent="0.25">
      <c r="A56" t="s">
        <v>49</v>
      </c>
      <c r="B56" t="s">
        <v>145</v>
      </c>
      <c r="C56" t="str">
        <f>VLOOKUP(A56,'[1]ADHC Rates'!$A$7:$D$156,4,FALSE)</f>
        <v>Ferncliff Nursing Home Co Inc</v>
      </c>
      <c r="D56" s="5">
        <v>43.97</v>
      </c>
      <c r="E56" s="6">
        <v>0.66</v>
      </c>
      <c r="F56" s="6">
        <f t="shared" si="0"/>
        <v>44.629999999999995</v>
      </c>
      <c r="G56" s="5">
        <v>43.97</v>
      </c>
      <c r="H56" s="6">
        <v>0.66</v>
      </c>
      <c r="I56" s="6">
        <v>0</v>
      </c>
      <c r="J56" s="6">
        <f t="shared" si="1"/>
        <v>0</v>
      </c>
      <c r="K56" s="8">
        <f t="shared" si="2"/>
        <v>44.629999999999995</v>
      </c>
    </row>
    <row r="57" spans="1:11" x14ac:dyDescent="0.25">
      <c r="A57" t="s">
        <v>50</v>
      </c>
      <c r="B57" t="s">
        <v>145</v>
      </c>
      <c r="C57" t="str">
        <f>VLOOKUP(A57,'[1]ADHC Rates'!$A$7:$D$156,4,FALSE)</f>
        <v>Foltsbrook Center for Nursing and Rehabilitation</v>
      </c>
      <c r="D57" s="5">
        <v>71.78</v>
      </c>
      <c r="E57" s="6">
        <v>1.1399999999999999</v>
      </c>
      <c r="F57" s="6">
        <f t="shared" si="0"/>
        <v>72.92</v>
      </c>
      <c r="G57" s="5">
        <v>71.78</v>
      </c>
      <c r="H57" s="6">
        <v>1.1399999999999999</v>
      </c>
      <c r="I57" s="6">
        <v>5.42</v>
      </c>
      <c r="J57" s="6">
        <f t="shared" si="1"/>
        <v>-0.27100000000000002</v>
      </c>
      <c r="K57" s="8">
        <f t="shared" si="2"/>
        <v>72.649000000000001</v>
      </c>
    </row>
    <row r="58" spans="1:11" x14ac:dyDescent="0.25">
      <c r="A58" t="s">
        <v>51</v>
      </c>
      <c r="B58" t="s">
        <v>145</v>
      </c>
      <c r="C58" t="str">
        <f>VLOOKUP(A58,'[1]ADHC Rates'!$A$7:$D$156,4,FALSE)</f>
        <v>Forest View Center for Rehabilitation &amp; Nursing</v>
      </c>
      <c r="D58" s="5">
        <v>86.72</v>
      </c>
      <c r="E58" s="6">
        <v>1.17</v>
      </c>
      <c r="F58" s="6">
        <f t="shared" si="0"/>
        <v>87.89</v>
      </c>
      <c r="G58" s="5">
        <v>85.13</v>
      </c>
      <c r="H58" s="6">
        <v>1.17</v>
      </c>
      <c r="I58" s="6">
        <v>11.51</v>
      </c>
      <c r="J58" s="6">
        <f t="shared" si="1"/>
        <v>-0.57550000000000001</v>
      </c>
      <c r="K58" s="8">
        <f t="shared" si="2"/>
        <v>85.724499999999992</v>
      </c>
    </row>
    <row r="59" spans="1:11" x14ac:dyDescent="0.25">
      <c r="A59" t="s">
        <v>52</v>
      </c>
      <c r="B59" t="s">
        <v>145</v>
      </c>
      <c r="C59" t="str">
        <f>VLOOKUP(A59,'[1]ADHC Rates'!$A$7:$D$156,4,FALSE)</f>
        <v>Fort Hudson Nursing Center Inc</v>
      </c>
      <c r="D59" s="5">
        <v>93.21</v>
      </c>
      <c r="E59" s="6">
        <v>1.45</v>
      </c>
      <c r="F59" s="6">
        <f t="shared" si="0"/>
        <v>94.66</v>
      </c>
      <c r="G59" s="5">
        <v>93.21</v>
      </c>
      <c r="H59" s="6">
        <v>1.45</v>
      </c>
      <c r="I59" s="6">
        <v>5.54</v>
      </c>
      <c r="J59" s="6">
        <f t="shared" si="1"/>
        <v>-0.27700000000000002</v>
      </c>
      <c r="K59" s="8">
        <f t="shared" si="2"/>
        <v>94.382999999999996</v>
      </c>
    </row>
    <row r="60" spans="1:11" x14ac:dyDescent="0.25">
      <c r="A60" t="s">
        <v>53</v>
      </c>
      <c r="B60" t="s">
        <v>145</v>
      </c>
      <c r="C60" t="str">
        <f>VLOOKUP(A60,'[1]ADHC Rates'!$A$7:$D$156,4,FALSE)</f>
        <v>Four Seasons Nursing and Rehabilitation Center</v>
      </c>
      <c r="D60" s="5">
        <v>90.46</v>
      </c>
      <c r="E60" s="6">
        <v>1.4</v>
      </c>
      <c r="F60" s="6">
        <f t="shared" si="0"/>
        <v>91.86</v>
      </c>
      <c r="G60" s="5">
        <v>90.09</v>
      </c>
      <c r="H60" s="6">
        <v>1.4</v>
      </c>
      <c r="I60" s="6">
        <v>3.61</v>
      </c>
      <c r="J60" s="6">
        <f t="shared" si="1"/>
        <v>-0.18049999999999999</v>
      </c>
      <c r="K60" s="8">
        <f t="shared" si="2"/>
        <v>91.309500000000014</v>
      </c>
    </row>
    <row r="61" spans="1:11" x14ac:dyDescent="0.25">
      <c r="A61" t="s">
        <v>53</v>
      </c>
      <c r="B61" t="s">
        <v>146</v>
      </c>
      <c r="C61" t="str">
        <f>VLOOKUP(A61,'[1]ADHC Rates'!$A$7:$D$156,4,FALSE)</f>
        <v>Four Seasons Nursing and Rehabilitation Center</v>
      </c>
      <c r="D61" s="5">
        <v>101.35</v>
      </c>
      <c r="E61" s="6">
        <v>1.4</v>
      </c>
      <c r="F61" s="6">
        <f t="shared" si="0"/>
        <v>102.75</v>
      </c>
      <c r="G61" s="5">
        <v>100.76</v>
      </c>
      <c r="H61" s="6">
        <v>1.4</v>
      </c>
      <c r="I61" s="6">
        <v>5.61</v>
      </c>
      <c r="J61" s="6">
        <f t="shared" si="1"/>
        <v>-0.28050000000000003</v>
      </c>
      <c r="K61" s="8">
        <f t="shared" si="2"/>
        <v>101.87950000000001</v>
      </c>
    </row>
    <row r="62" spans="1:11" x14ac:dyDescent="0.25">
      <c r="A62" t="s">
        <v>54</v>
      </c>
      <c r="B62" t="s">
        <v>145</v>
      </c>
      <c r="C62" t="str">
        <f>VLOOKUP(A62,'[1]ADHC Rates'!$A$7:$D$156,4,FALSE)</f>
        <v>Franklin Center for Rehabilitation and Nursing</v>
      </c>
      <c r="D62" s="5">
        <v>109.41</v>
      </c>
      <c r="E62" s="6">
        <v>1.71</v>
      </c>
      <c r="F62" s="6">
        <f t="shared" si="0"/>
        <v>111.11999999999999</v>
      </c>
      <c r="G62" s="5">
        <v>109.41</v>
      </c>
      <c r="H62" s="6">
        <v>1.71</v>
      </c>
      <c r="I62" s="6">
        <v>14.28</v>
      </c>
      <c r="J62" s="6">
        <f t="shared" si="1"/>
        <v>-0.71399999999999997</v>
      </c>
      <c r="K62" s="8">
        <f t="shared" si="2"/>
        <v>110.40599999999999</v>
      </c>
    </row>
    <row r="63" spans="1:11" x14ac:dyDescent="0.25">
      <c r="A63" t="s">
        <v>55</v>
      </c>
      <c r="B63" t="s">
        <v>145</v>
      </c>
      <c r="C63" t="str">
        <f>VLOOKUP(A63,'[1]ADHC Rates'!$A$7:$D$156,4,FALSE)</f>
        <v>Friedwald Center for Rehabilitation &amp; Nursing LLC</v>
      </c>
      <c r="D63" s="5">
        <v>83.08</v>
      </c>
      <c r="E63" s="6">
        <v>1.25</v>
      </c>
      <c r="F63" s="6">
        <f t="shared" si="0"/>
        <v>84.33</v>
      </c>
      <c r="G63" s="5">
        <v>83.08</v>
      </c>
      <c r="H63" s="6">
        <v>1.25</v>
      </c>
      <c r="I63" s="6">
        <v>7.31</v>
      </c>
      <c r="J63" s="6">
        <f t="shared" si="1"/>
        <v>-0.36549999999999999</v>
      </c>
      <c r="K63" s="8">
        <f t="shared" si="2"/>
        <v>83.964500000000001</v>
      </c>
    </row>
    <row r="64" spans="1:11" x14ac:dyDescent="0.25">
      <c r="A64" t="s">
        <v>56</v>
      </c>
      <c r="B64" t="s">
        <v>145</v>
      </c>
      <c r="C64" t="str">
        <f>VLOOKUP(A64,'[1]ADHC Rates'!$A$7:$D$156,4,FALSE)</f>
        <v>Gurwin Jewish Nursing and Rehabilitation Center</v>
      </c>
      <c r="D64" s="5">
        <v>140.4</v>
      </c>
      <c r="E64" s="6">
        <v>2.14</v>
      </c>
      <c r="F64" s="6">
        <f t="shared" si="0"/>
        <v>142.54</v>
      </c>
      <c r="G64" s="5">
        <v>140.4</v>
      </c>
      <c r="H64" s="6">
        <v>2.14</v>
      </c>
      <c r="I64" s="6">
        <v>8.7100000000000009</v>
      </c>
      <c r="J64" s="6">
        <f t="shared" si="1"/>
        <v>-0.43550000000000005</v>
      </c>
      <c r="K64" s="8">
        <f t="shared" si="2"/>
        <v>142.1045</v>
      </c>
    </row>
    <row r="65" spans="1:11" x14ac:dyDescent="0.25">
      <c r="A65" t="s">
        <v>57</v>
      </c>
      <c r="B65" t="s">
        <v>145</v>
      </c>
      <c r="C65" t="str">
        <f>VLOOKUP(A65,'[1]ADHC Rates'!$A$7:$D$156,4,FALSE)</f>
        <v>Haym Solomon Home For The Aged</v>
      </c>
      <c r="D65" s="5">
        <v>106.28</v>
      </c>
      <c r="E65" s="6">
        <v>1.6</v>
      </c>
      <c r="F65" s="6">
        <f t="shared" si="0"/>
        <v>107.88</v>
      </c>
      <c r="G65" s="5">
        <v>106.28</v>
      </c>
      <c r="H65" s="6">
        <v>1.6</v>
      </c>
      <c r="I65" s="6">
        <v>12.55</v>
      </c>
      <c r="J65" s="6">
        <f t="shared" si="1"/>
        <v>-0.62750000000000006</v>
      </c>
      <c r="K65" s="8">
        <f t="shared" si="2"/>
        <v>107.2525</v>
      </c>
    </row>
    <row r="66" spans="1:11" x14ac:dyDescent="0.25">
      <c r="A66" t="s">
        <v>58</v>
      </c>
      <c r="B66" t="s">
        <v>145</v>
      </c>
      <c r="C66" t="str">
        <f>VLOOKUP(A66,'[1]ADHC Rates'!$A$7:$D$156,4,FALSE)</f>
        <v>Hebrew Home For The Aged At Riverdale</v>
      </c>
      <c r="D66" s="5">
        <v>131.9</v>
      </c>
      <c r="E66" s="6">
        <v>2.1</v>
      </c>
      <c r="F66" s="6">
        <f t="shared" si="0"/>
        <v>134</v>
      </c>
      <c r="G66" s="5">
        <v>131.9</v>
      </c>
      <c r="H66" s="6">
        <v>2.1</v>
      </c>
      <c r="I66" s="6">
        <v>0</v>
      </c>
      <c r="J66" s="6">
        <f t="shared" si="1"/>
        <v>0</v>
      </c>
      <c r="K66" s="8">
        <f t="shared" si="2"/>
        <v>134</v>
      </c>
    </row>
    <row r="67" spans="1:11" x14ac:dyDescent="0.25">
      <c r="A67" t="s">
        <v>59</v>
      </c>
      <c r="B67" t="s">
        <v>145</v>
      </c>
      <c r="C67" t="str">
        <f>VLOOKUP(A67,'[1]ADHC Rates'!$A$7:$D$156,4,FALSE)</f>
        <v>Highfield Gardens Care Center of Great Neck</v>
      </c>
      <c r="D67" s="5">
        <v>114.89</v>
      </c>
      <c r="E67" s="6">
        <v>1.68</v>
      </c>
      <c r="F67" s="6">
        <f t="shared" si="0"/>
        <v>116.57000000000001</v>
      </c>
      <c r="G67" s="5">
        <v>114.89</v>
      </c>
      <c r="H67" s="6">
        <v>1.68</v>
      </c>
      <c r="I67" s="6">
        <v>15.41</v>
      </c>
      <c r="J67" s="6">
        <f t="shared" si="1"/>
        <v>-0.77050000000000007</v>
      </c>
      <c r="K67" s="8">
        <f t="shared" si="2"/>
        <v>115.79950000000001</v>
      </c>
    </row>
    <row r="68" spans="1:11" x14ac:dyDescent="0.25">
      <c r="A68" t="s">
        <v>60</v>
      </c>
      <c r="B68" t="s">
        <v>145</v>
      </c>
      <c r="C68" t="str">
        <f>VLOOKUP(A68,'[1]ADHC Rates'!$A$7:$D$156,4,FALSE)</f>
        <v>Highland Park Rehabilitation and Nursing Center</v>
      </c>
      <c r="D68" s="5">
        <v>76.849999999999994</v>
      </c>
      <c r="E68" s="6">
        <v>1.1499999999999999</v>
      </c>
      <c r="F68" s="6">
        <f t="shared" si="0"/>
        <v>78</v>
      </c>
      <c r="G68" s="5">
        <v>76.849999999999994</v>
      </c>
      <c r="H68" s="6">
        <v>1.1499999999999999</v>
      </c>
      <c r="I68" s="6">
        <v>5.46</v>
      </c>
      <c r="J68" s="6">
        <f t="shared" si="1"/>
        <v>-0.27300000000000002</v>
      </c>
      <c r="K68" s="8">
        <f t="shared" si="2"/>
        <v>77.727000000000004</v>
      </c>
    </row>
    <row r="69" spans="1:11" x14ac:dyDescent="0.25">
      <c r="A69" t="s">
        <v>61</v>
      </c>
      <c r="B69" t="s">
        <v>145</v>
      </c>
      <c r="C69" t="str">
        <f>VLOOKUP(A69,'[1]ADHC Rates'!$A$7:$D$156,4,FALSE)</f>
        <v>Hillside Manor Rehabilitation and Extended Care Center</v>
      </c>
      <c r="D69" s="5">
        <v>87.86</v>
      </c>
      <c r="E69" s="6">
        <v>1.33</v>
      </c>
      <c r="F69" s="6">
        <f t="shared" si="0"/>
        <v>89.19</v>
      </c>
      <c r="G69" s="5">
        <v>87.86</v>
      </c>
      <c r="H69" s="6">
        <v>1.33</v>
      </c>
      <c r="I69" s="6">
        <v>0</v>
      </c>
      <c r="J69" s="6">
        <f t="shared" si="1"/>
        <v>0</v>
      </c>
      <c r="K69" s="8">
        <f t="shared" si="2"/>
        <v>89.19</v>
      </c>
    </row>
    <row r="70" spans="1:11" x14ac:dyDescent="0.25">
      <c r="A70" t="s">
        <v>62</v>
      </c>
      <c r="B70" t="s">
        <v>145</v>
      </c>
      <c r="C70" t="str">
        <f>VLOOKUP(A70,'[1]ADHC Rates'!$A$7:$D$156,4,FALSE)</f>
        <v>Huntington Hills Center for Health and Rehabilitation</v>
      </c>
      <c r="D70" s="5">
        <v>139.02000000000001</v>
      </c>
      <c r="E70" s="6">
        <v>2.09</v>
      </c>
      <c r="F70" s="6">
        <f t="shared" si="0"/>
        <v>141.11000000000001</v>
      </c>
      <c r="G70" s="5">
        <v>139.02000000000001</v>
      </c>
      <c r="H70" s="6">
        <v>2.09</v>
      </c>
      <c r="I70" s="6">
        <v>22.54</v>
      </c>
      <c r="J70" s="6">
        <f t="shared" si="1"/>
        <v>-1.127</v>
      </c>
      <c r="K70" s="8">
        <f t="shared" si="2"/>
        <v>139.983</v>
      </c>
    </row>
    <row r="71" spans="1:11" x14ac:dyDescent="0.25">
      <c r="A71" t="s">
        <v>63</v>
      </c>
      <c r="B71" t="s">
        <v>145</v>
      </c>
      <c r="C71" t="str">
        <f>VLOOKUP(A71,'[1]ADHC Rates'!$A$7:$D$156,4,FALSE)</f>
        <v>Ira Davenport Memorial Hospital SNF HRF</v>
      </c>
      <c r="D71" s="5">
        <v>84.96</v>
      </c>
      <c r="E71" s="6">
        <v>1.2</v>
      </c>
      <c r="F71" s="6">
        <f t="shared" si="0"/>
        <v>86.16</v>
      </c>
      <c r="G71" s="5">
        <v>84.96</v>
      </c>
      <c r="H71" s="6">
        <v>1.2</v>
      </c>
      <c r="I71" s="6">
        <v>5.25</v>
      </c>
      <c r="J71" s="6">
        <f t="shared" si="1"/>
        <v>-0.26250000000000001</v>
      </c>
      <c r="K71" s="8">
        <f t="shared" si="2"/>
        <v>85.897499999999994</v>
      </c>
    </row>
    <row r="72" spans="1:11" x14ac:dyDescent="0.25">
      <c r="A72" t="s">
        <v>64</v>
      </c>
      <c r="B72" t="s">
        <v>145</v>
      </c>
      <c r="C72" t="str">
        <f>VLOOKUP(A72,'[1]ADHC Rates'!$A$7:$D$156,4,FALSE)</f>
        <v>Isabella Geriatric Center Inc</v>
      </c>
      <c r="D72" s="5">
        <v>138.80000000000001</v>
      </c>
      <c r="E72" s="6">
        <v>2.06</v>
      </c>
      <c r="F72" s="6">
        <f t="shared" si="0"/>
        <v>140.86000000000001</v>
      </c>
      <c r="G72" s="5">
        <v>138.80000000000001</v>
      </c>
      <c r="H72" s="6">
        <v>2.06</v>
      </c>
      <c r="I72" s="6">
        <v>4.2699999999999996</v>
      </c>
      <c r="J72" s="6">
        <f t="shared" si="1"/>
        <v>-0.2135</v>
      </c>
      <c r="K72" s="8">
        <f t="shared" si="2"/>
        <v>140.6465</v>
      </c>
    </row>
    <row r="73" spans="1:11" x14ac:dyDescent="0.25">
      <c r="A73" t="s">
        <v>65</v>
      </c>
      <c r="B73" t="s">
        <v>145</v>
      </c>
      <c r="C73" t="str">
        <f>VLOOKUP(A73,'[1]ADHC Rates'!$A$7:$D$156,4,FALSE)</f>
        <v>Jewish Home &amp; Infirmary Of Rochester Ny Inc</v>
      </c>
      <c r="D73" s="5">
        <v>118.1</v>
      </c>
      <c r="E73" s="6">
        <v>1.77</v>
      </c>
      <c r="F73" s="6">
        <f t="shared" ref="F73:F136" si="3">E73+D73</f>
        <v>119.86999999999999</v>
      </c>
      <c r="G73" s="5">
        <v>118.1</v>
      </c>
      <c r="H73" s="6">
        <v>1.77</v>
      </c>
      <c r="I73" s="6">
        <v>17.09</v>
      </c>
      <c r="J73" s="6">
        <f t="shared" ref="J73:J136" si="4">I73*-0.05</f>
        <v>-0.85450000000000004</v>
      </c>
      <c r="K73" s="8">
        <f t="shared" ref="K73:K136" si="5">G73+H73+J73</f>
        <v>119.01549999999999</v>
      </c>
    </row>
    <row r="74" spans="1:11" x14ac:dyDescent="0.25">
      <c r="A74" t="s">
        <v>66</v>
      </c>
      <c r="B74" t="s">
        <v>145</v>
      </c>
      <c r="C74" t="str">
        <f>VLOOKUP(A74,'[1]ADHC Rates'!$A$7:$D$156,4,FALSE)</f>
        <v>Jewish Home Of Central New York</v>
      </c>
      <c r="D74" s="5">
        <v>76.81</v>
      </c>
      <c r="E74" s="6">
        <v>1.1499999999999999</v>
      </c>
      <c r="F74" s="6">
        <f t="shared" si="3"/>
        <v>77.960000000000008</v>
      </c>
      <c r="G74" s="5">
        <v>76.81</v>
      </c>
      <c r="H74" s="6">
        <v>1.1499999999999999</v>
      </c>
      <c r="I74" s="6">
        <v>6.31</v>
      </c>
      <c r="J74" s="6">
        <f t="shared" si="4"/>
        <v>-0.3155</v>
      </c>
      <c r="K74" s="8">
        <f t="shared" si="5"/>
        <v>77.644500000000008</v>
      </c>
    </row>
    <row r="75" spans="1:11" x14ac:dyDescent="0.25">
      <c r="A75" t="s">
        <v>67</v>
      </c>
      <c r="B75" t="s">
        <v>145</v>
      </c>
      <c r="C75" t="str">
        <f>VLOOKUP(A75,'[1]ADHC Rates'!$A$7:$D$156,4,FALSE)</f>
        <v>King David Center for Nursing and Rehabilitation</v>
      </c>
      <c r="D75" s="5">
        <v>145.93</v>
      </c>
      <c r="E75" s="6">
        <v>2.0099999999999998</v>
      </c>
      <c r="F75" s="6">
        <f t="shared" si="3"/>
        <v>147.94</v>
      </c>
      <c r="G75" s="5">
        <v>145.93</v>
      </c>
      <c r="H75" s="6">
        <v>2.0099999999999998</v>
      </c>
      <c r="I75" s="6">
        <v>20.71</v>
      </c>
      <c r="J75" s="6">
        <f t="shared" si="4"/>
        <v>-1.0355000000000001</v>
      </c>
      <c r="K75" s="8">
        <f t="shared" si="5"/>
        <v>146.90449999999998</v>
      </c>
    </row>
    <row r="76" spans="1:11" x14ac:dyDescent="0.25">
      <c r="A76" t="s">
        <v>68</v>
      </c>
      <c r="B76" t="s">
        <v>145</v>
      </c>
      <c r="C76" t="str">
        <f>VLOOKUP(A76,'[1]ADHC Rates'!$A$7:$D$156,4,FALSE)</f>
        <v>Lewis County General Hospital-nursing Home Unit</v>
      </c>
      <c r="D76" s="5">
        <v>103.73</v>
      </c>
      <c r="E76" s="6">
        <v>1.56</v>
      </c>
      <c r="F76" s="6">
        <f t="shared" si="3"/>
        <v>105.29</v>
      </c>
      <c r="G76" s="5">
        <v>103.73</v>
      </c>
      <c r="H76" s="6">
        <v>1.56</v>
      </c>
      <c r="I76" s="6">
        <v>22.11</v>
      </c>
      <c r="J76" s="6">
        <f t="shared" si="4"/>
        <v>-1.1054999999999999</v>
      </c>
      <c r="K76" s="8">
        <f t="shared" si="5"/>
        <v>104.1845</v>
      </c>
    </row>
    <row r="77" spans="1:11" x14ac:dyDescent="0.25">
      <c r="A77" t="s">
        <v>69</v>
      </c>
      <c r="B77" t="s">
        <v>146</v>
      </c>
      <c r="C77" t="str">
        <f>VLOOKUP(A77,'[1]ADHC Rates'!$A$7:$D$156,4,FALSE)</f>
        <v>Living Center At Geneva South</v>
      </c>
      <c r="D77" s="5">
        <v>117.04</v>
      </c>
      <c r="E77" s="6">
        <v>1.76</v>
      </c>
      <c r="F77" s="6">
        <f t="shared" si="3"/>
        <v>118.80000000000001</v>
      </c>
      <c r="G77" s="5">
        <v>117.04</v>
      </c>
      <c r="H77" s="6">
        <v>1.76</v>
      </c>
      <c r="I77" s="6">
        <v>1.33</v>
      </c>
      <c r="J77" s="6">
        <f t="shared" si="4"/>
        <v>-6.6500000000000004E-2</v>
      </c>
      <c r="K77" s="8">
        <f t="shared" si="5"/>
        <v>118.73350000000001</v>
      </c>
    </row>
    <row r="78" spans="1:11" x14ac:dyDescent="0.25">
      <c r="A78" t="s">
        <v>69</v>
      </c>
      <c r="B78" t="s">
        <v>147</v>
      </c>
      <c r="C78" t="str">
        <f>VLOOKUP(A78,'[1]ADHC Rates'!$A$7:$D$156,4,FALSE)</f>
        <v>Living Center At Geneva South</v>
      </c>
      <c r="D78" s="5">
        <v>75.09</v>
      </c>
      <c r="E78" s="6">
        <v>1.76</v>
      </c>
      <c r="F78" s="6">
        <f t="shared" si="3"/>
        <v>76.850000000000009</v>
      </c>
      <c r="G78" s="5">
        <v>75.09</v>
      </c>
      <c r="H78" s="6">
        <v>1.76</v>
      </c>
      <c r="I78" s="6">
        <v>1.71</v>
      </c>
      <c r="J78" s="6">
        <f t="shared" si="4"/>
        <v>-8.5500000000000007E-2</v>
      </c>
      <c r="K78" s="8">
        <f t="shared" si="5"/>
        <v>76.764500000000012</v>
      </c>
    </row>
    <row r="79" spans="1:11" x14ac:dyDescent="0.25">
      <c r="A79" t="s">
        <v>70</v>
      </c>
      <c r="B79" t="s">
        <v>145</v>
      </c>
      <c r="C79" t="str">
        <f>VLOOKUP(A79,'[1]ADHC Rates'!$A$7:$D$156,4,FALSE)</f>
        <v>Livingston County Center for Nursing and Rehabilitatio</v>
      </c>
      <c r="D79" s="5">
        <v>104.41</v>
      </c>
      <c r="E79" s="6">
        <v>1.57</v>
      </c>
      <c r="F79" s="6">
        <f t="shared" si="3"/>
        <v>105.97999999999999</v>
      </c>
      <c r="G79" s="5">
        <v>104.41</v>
      </c>
      <c r="H79" s="6">
        <v>1.57</v>
      </c>
      <c r="I79" s="6">
        <v>14.33</v>
      </c>
      <c r="J79" s="6">
        <f t="shared" si="4"/>
        <v>-0.71650000000000003</v>
      </c>
      <c r="K79" s="8">
        <f t="shared" si="5"/>
        <v>105.26349999999999</v>
      </c>
    </row>
    <row r="80" spans="1:11" x14ac:dyDescent="0.25">
      <c r="A80" t="s">
        <v>71</v>
      </c>
      <c r="B80" t="s">
        <v>145</v>
      </c>
      <c r="C80" t="str">
        <f>VLOOKUP(A80,'[1]ADHC Rates'!$A$7:$D$156,4,FALSE)</f>
        <v>Long Island State Veterans Home</v>
      </c>
      <c r="D80" s="5">
        <v>140.22</v>
      </c>
      <c r="E80" s="6">
        <v>2.1</v>
      </c>
      <c r="F80" s="6">
        <f t="shared" si="3"/>
        <v>142.32</v>
      </c>
      <c r="G80" s="5">
        <v>140.22</v>
      </c>
      <c r="H80" s="6">
        <v>2.1</v>
      </c>
      <c r="I80" s="6">
        <v>7.49</v>
      </c>
      <c r="J80" s="6">
        <f t="shared" si="4"/>
        <v>-0.37450000000000006</v>
      </c>
      <c r="K80" s="8">
        <f t="shared" si="5"/>
        <v>141.94549999999998</v>
      </c>
    </row>
    <row r="81" spans="1:11" x14ac:dyDescent="0.25">
      <c r="A81" t="s">
        <v>72</v>
      </c>
      <c r="B81" t="s">
        <v>147</v>
      </c>
      <c r="C81" t="str">
        <f>VLOOKUP(A81,'[1]ADHC Rates'!$A$7:$D$156,4,FALSE)</f>
        <v>Loretto Health and Rehabilitation Center</v>
      </c>
      <c r="D81" s="5">
        <v>96.6</v>
      </c>
      <c r="E81" s="6">
        <v>1.45</v>
      </c>
      <c r="F81" s="6">
        <f t="shared" si="3"/>
        <v>98.05</v>
      </c>
      <c r="G81" s="5">
        <v>96.6</v>
      </c>
      <c r="H81" s="6">
        <v>1.45</v>
      </c>
      <c r="I81" s="6">
        <v>6.39</v>
      </c>
      <c r="J81" s="6">
        <f t="shared" si="4"/>
        <v>-0.31950000000000001</v>
      </c>
      <c r="K81" s="8">
        <f t="shared" si="5"/>
        <v>97.730499999999992</v>
      </c>
    </row>
    <row r="82" spans="1:11" x14ac:dyDescent="0.25">
      <c r="A82" t="s">
        <v>73</v>
      </c>
      <c r="B82" t="s">
        <v>145</v>
      </c>
      <c r="C82" t="str">
        <f>VLOOKUP(A82,'[1]ADHC Rates'!$A$7:$D$156,4,FALSE)</f>
        <v>Lutheran Center at Poughkeepsie Inc</v>
      </c>
      <c r="D82" s="5">
        <v>105.53</v>
      </c>
      <c r="E82" s="6">
        <v>1.58</v>
      </c>
      <c r="F82" s="6">
        <f t="shared" si="3"/>
        <v>107.11</v>
      </c>
      <c r="G82" s="5">
        <v>105.53</v>
      </c>
      <c r="H82" s="6">
        <v>1.58</v>
      </c>
      <c r="I82" s="6">
        <v>4.46</v>
      </c>
      <c r="J82" s="6">
        <f t="shared" si="4"/>
        <v>-0.223</v>
      </c>
      <c r="K82" s="8">
        <f t="shared" si="5"/>
        <v>106.887</v>
      </c>
    </row>
    <row r="83" spans="1:11" x14ac:dyDescent="0.25">
      <c r="A83" t="s">
        <v>74</v>
      </c>
      <c r="B83" t="s">
        <v>145</v>
      </c>
      <c r="C83" t="str">
        <f>VLOOKUP(A83,'[1]ADHC Rates'!$A$7:$D$156,4,FALSE)</f>
        <v>MM Ewing Continuing Care Center</v>
      </c>
      <c r="D83" s="5">
        <v>72.459999999999994</v>
      </c>
      <c r="E83" s="6">
        <v>1.07</v>
      </c>
      <c r="F83" s="6">
        <f t="shared" si="3"/>
        <v>73.529999999999987</v>
      </c>
      <c r="G83" s="5">
        <v>72.459999999999994</v>
      </c>
      <c r="H83" s="6">
        <v>1.07</v>
      </c>
      <c r="I83" s="6">
        <v>10.3</v>
      </c>
      <c r="J83" s="6">
        <f t="shared" si="4"/>
        <v>-0.51500000000000001</v>
      </c>
      <c r="K83" s="8">
        <f t="shared" si="5"/>
        <v>73.014999999999986</v>
      </c>
    </row>
    <row r="84" spans="1:11" x14ac:dyDescent="0.25">
      <c r="A84" t="s">
        <v>75</v>
      </c>
      <c r="B84" t="s">
        <v>145</v>
      </c>
      <c r="C84" t="str">
        <f>VLOOKUP(A84,'[1]ADHC Rates'!$A$7:$D$156,4,FALSE)</f>
        <v>MVHS Rehabilitation and Nursing Center</v>
      </c>
      <c r="D84" s="5">
        <v>100.66</v>
      </c>
      <c r="E84" s="6">
        <v>1.55</v>
      </c>
      <c r="F84" s="6">
        <f t="shared" si="3"/>
        <v>102.21</v>
      </c>
      <c r="G84" s="5">
        <v>100.66</v>
      </c>
      <c r="H84" s="6">
        <v>1.55</v>
      </c>
      <c r="I84" s="6">
        <v>11.86</v>
      </c>
      <c r="J84" s="6">
        <f t="shared" si="4"/>
        <v>-0.59299999999999997</v>
      </c>
      <c r="K84" s="8">
        <f t="shared" si="5"/>
        <v>101.61699999999999</v>
      </c>
    </row>
    <row r="85" spans="1:11" x14ac:dyDescent="0.25">
      <c r="A85" t="s">
        <v>76</v>
      </c>
      <c r="B85" t="s">
        <v>145</v>
      </c>
      <c r="C85" t="str">
        <f>VLOOKUP(A85,'[1]ADHC Rates'!$A$7:$D$156,4,FALSE)</f>
        <v>Margaret Tietz Center For Nursing Care, Inc.</v>
      </c>
      <c r="D85" s="5">
        <v>111.01</v>
      </c>
      <c r="E85" s="6">
        <v>1.67</v>
      </c>
      <c r="F85" s="6">
        <f t="shared" si="3"/>
        <v>112.68</v>
      </c>
      <c r="G85" s="5">
        <v>111.01</v>
      </c>
      <c r="H85" s="6">
        <v>1.67</v>
      </c>
      <c r="I85" s="6">
        <v>0</v>
      </c>
      <c r="J85" s="6">
        <f t="shared" si="4"/>
        <v>0</v>
      </c>
      <c r="K85" s="8">
        <f t="shared" si="5"/>
        <v>112.68</v>
      </c>
    </row>
    <row r="86" spans="1:11" x14ac:dyDescent="0.25">
      <c r="A86" t="s">
        <v>77</v>
      </c>
      <c r="B86" t="s">
        <v>145</v>
      </c>
      <c r="C86" t="str">
        <f>VLOOKUP(A86,'[1]ADHC Rates'!$A$7:$D$156,4,FALSE)</f>
        <v>Maria Regina Residence Inc</v>
      </c>
      <c r="D86" s="5">
        <v>140.16</v>
      </c>
      <c r="E86" s="6">
        <v>2.1</v>
      </c>
      <c r="F86" s="6">
        <f t="shared" si="3"/>
        <v>142.26</v>
      </c>
      <c r="G86" s="5">
        <v>140.16</v>
      </c>
      <c r="H86" s="6">
        <v>2.1</v>
      </c>
      <c r="I86" s="6">
        <v>7.98</v>
      </c>
      <c r="J86" s="6">
        <f t="shared" si="4"/>
        <v>-0.39900000000000002</v>
      </c>
      <c r="K86" s="8">
        <f t="shared" si="5"/>
        <v>141.86099999999999</v>
      </c>
    </row>
    <row r="87" spans="1:11" x14ac:dyDescent="0.25">
      <c r="A87" t="s">
        <v>78</v>
      </c>
      <c r="B87" t="s">
        <v>145</v>
      </c>
      <c r="C87" t="str">
        <f>VLOOKUP(A87,'[1]ADHC Rates'!$A$7:$D$156,4,FALSE)</f>
        <v>Massapequa Center Rehabilitation &amp; Nursing</v>
      </c>
      <c r="D87" s="5">
        <v>129.94</v>
      </c>
      <c r="E87" s="6">
        <v>2.02</v>
      </c>
      <c r="F87" s="6">
        <f t="shared" si="3"/>
        <v>131.96</v>
      </c>
      <c r="G87" s="5">
        <v>129.94</v>
      </c>
      <c r="H87" s="6">
        <v>2.02</v>
      </c>
      <c r="I87" s="6">
        <v>3.3</v>
      </c>
      <c r="J87" s="6">
        <f t="shared" si="4"/>
        <v>-0.16500000000000001</v>
      </c>
      <c r="K87" s="8">
        <f t="shared" si="5"/>
        <v>131.79500000000002</v>
      </c>
    </row>
    <row r="88" spans="1:11" x14ac:dyDescent="0.25">
      <c r="A88" t="s">
        <v>79</v>
      </c>
      <c r="B88" t="s">
        <v>145</v>
      </c>
      <c r="C88" t="str">
        <f>VLOOKUP(A88,'[1]ADHC Rates'!$A$7:$D$156,4,FALSE)</f>
        <v>Morningside Nursing and Rehabilitation Center</v>
      </c>
      <c r="D88" s="5">
        <v>106.74</v>
      </c>
      <c r="E88" s="6">
        <v>1.6</v>
      </c>
      <c r="F88" s="6">
        <f t="shared" si="3"/>
        <v>108.33999999999999</v>
      </c>
      <c r="G88" s="5">
        <v>106.74</v>
      </c>
      <c r="H88" s="6">
        <v>1.6</v>
      </c>
      <c r="I88" s="6">
        <v>13.07</v>
      </c>
      <c r="J88" s="6">
        <f t="shared" si="4"/>
        <v>-0.65350000000000008</v>
      </c>
      <c r="K88" s="8">
        <f t="shared" si="5"/>
        <v>107.6865</v>
      </c>
    </row>
    <row r="89" spans="1:11" x14ac:dyDescent="0.25">
      <c r="A89" t="s">
        <v>79</v>
      </c>
      <c r="B89" t="s">
        <v>146</v>
      </c>
      <c r="C89" t="str">
        <f>VLOOKUP(A89,'[1]ADHC Rates'!$A$7:$D$156,4,FALSE)</f>
        <v>Morningside Nursing and Rehabilitation Center</v>
      </c>
      <c r="D89" s="5">
        <v>106.75</v>
      </c>
      <c r="E89" s="6">
        <v>1.6</v>
      </c>
      <c r="F89" s="6">
        <f t="shared" si="3"/>
        <v>108.35</v>
      </c>
      <c r="G89" s="5">
        <v>106.75</v>
      </c>
      <c r="H89" s="6">
        <v>1.6</v>
      </c>
      <c r="I89" s="6">
        <v>0</v>
      </c>
      <c r="J89" s="6">
        <f t="shared" si="4"/>
        <v>0</v>
      </c>
      <c r="K89" s="8">
        <f t="shared" si="5"/>
        <v>108.35</v>
      </c>
    </row>
    <row r="90" spans="1:11" x14ac:dyDescent="0.25">
      <c r="A90" t="s">
        <v>80</v>
      </c>
      <c r="B90" t="s">
        <v>145</v>
      </c>
      <c r="C90" t="str">
        <f>VLOOKUP(A90,'[1]ADHC Rates'!$A$7:$D$156,4,FALSE)</f>
        <v>Nassau Rehabilitation &amp; Nursing Center</v>
      </c>
      <c r="D90" s="5">
        <v>139</v>
      </c>
      <c r="E90" s="6">
        <v>2.09</v>
      </c>
      <c r="F90" s="6">
        <f t="shared" si="3"/>
        <v>141.09</v>
      </c>
      <c r="G90" s="5">
        <v>139</v>
      </c>
      <c r="H90" s="6">
        <v>2.09</v>
      </c>
      <c r="I90" s="6">
        <v>8.43</v>
      </c>
      <c r="J90" s="6">
        <f t="shared" si="4"/>
        <v>-0.42149999999999999</v>
      </c>
      <c r="K90" s="8">
        <f t="shared" si="5"/>
        <v>140.66849999999999</v>
      </c>
    </row>
    <row r="91" spans="1:11" x14ac:dyDescent="0.25">
      <c r="A91" t="s">
        <v>81</v>
      </c>
      <c r="B91" t="s">
        <v>145</v>
      </c>
      <c r="C91" t="str">
        <f>VLOOKUP(A91,'[1]ADHC Rates'!$A$7:$D$156,4,FALSE)</f>
        <v>North Shore-LIJ Orzac Center for Rehabilitation</v>
      </c>
      <c r="D91" s="5">
        <v>156.55000000000001</v>
      </c>
      <c r="E91" s="6">
        <v>2.35</v>
      </c>
      <c r="F91" s="6">
        <f t="shared" si="3"/>
        <v>158.9</v>
      </c>
      <c r="G91" s="5">
        <v>156.55000000000001</v>
      </c>
      <c r="H91" s="6">
        <v>2.35</v>
      </c>
      <c r="I91" s="6">
        <v>6.45</v>
      </c>
      <c r="J91" s="6">
        <f t="shared" si="4"/>
        <v>-0.32250000000000001</v>
      </c>
      <c r="K91" s="8">
        <f t="shared" si="5"/>
        <v>158.57750000000001</v>
      </c>
    </row>
    <row r="92" spans="1:11" x14ac:dyDescent="0.25">
      <c r="A92" t="s">
        <v>82</v>
      </c>
      <c r="B92" t="s">
        <v>145</v>
      </c>
      <c r="C92" t="str">
        <f>VLOOKUP(A92,'[1]ADHC Rates'!$A$7:$D$156,4,FALSE)</f>
        <v>Northern Manor Geriatric Center Inc</v>
      </c>
      <c r="D92" s="5">
        <v>76.209999999999994</v>
      </c>
      <c r="E92" s="6">
        <v>1.1599999999999999</v>
      </c>
      <c r="F92" s="6">
        <f t="shared" si="3"/>
        <v>77.36999999999999</v>
      </c>
      <c r="G92" s="5">
        <v>76.209999999999994</v>
      </c>
      <c r="H92" s="6">
        <v>1.1599999999999999</v>
      </c>
      <c r="I92" s="6">
        <v>0</v>
      </c>
      <c r="J92" s="6">
        <f t="shared" si="4"/>
        <v>0</v>
      </c>
      <c r="K92" s="8">
        <f t="shared" si="5"/>
        <v>77.36999999999999</v>
      </c>
    </row>
    <row r="93" spans="1:11" x14ac:dyDescent="0.25">
      <c r="A93" t="s">
        <v>83</v>
      </c>
      <c r="B93" t="s">
        <v>145</v>
      </c>
      <c r="C93" t="str">
        <f>VLOOKUP(A93,'[1]ADHC Rates'!$A$7:$D$156,4,FALSE)</f>
        <v>Northern Metropolitan Residential Health Care Facility Inc</v>
      </c>
      <c r="D93" s="5">
        <v>125.24</v>
      </c>
      <c r="E93" s="6">
        <v>1.87</v>
      </c>
      <c r="F93" s="6">
        <f t="shared" si="3"/>
        <v>127.11</v>
      </c>
      <c r="G93" s="5">
        <v>125.24</v>
      </c>
      <c r="H93" s="6">
        <v>1.87</v>
      </c>
      <c r="I93" s="6">
        <v>6.53</v>
      </c>
      <c r="J93" s="6">
        <f t="shared" si="4"/>
        <v>-0.32650000000000001</v>
      </c>
      <c r="K93" s="8">
        <f t="shared" si="5"/>
        <v>126.7835</v>
      </c>
    </row>
    <row r="94" spans="1:11" x14ac:dyDescent="0.25">
      <c r="A94" t="s">
        <v>84</v>
      </c>
      <c r="B94" t="s">
        <v>145</v>
      </c>
      <c r="C94" t="str">
        <f>VLOOKUP(A94,'[1]ADHC Rates'!$A$7:$D$156,4,FALSE)</f>
        <v>Oneida Center for Rehabilitation and Nursing</v>
      </c>
      <c r="D94" s="5">
        <v>82.77</v>
      </c>
      <c r="E94" s="6">
        <v>1.17</v>
      </c>
      <c r="F94" s="6">
        <f t="shared" si="3"/>
        <v>83.94</v>
      </c>
      <c r="G94" s="5">
        <v>82.77</v>
      </c>
      <c r="H94" s="6">
        <v>1.17</v>
      </c>
      <c r="I94" s="6">
        <v>9.8699999999999992</v>
      </c>
      <c r="J94" s="6">
        <f t="shared" si="4"/>
        <v>-0.49349999999999999</v>
      </c>
      <c r="K94" s="8">
        <f t="shared" si="5"/>
        <v>83.4465</v>
      </c>
    </row>
    <row r="95" spans="1:11" x14ac:dyDescent="0.25">
      <c r="A95" t="s">
        <v>85</v>
      </c>
      <c r="B95" t="s">
        <v>145</v>
      </c>
      <c r="C95" t="str">
        <f>VLOOKUP(A95,'[1]ADHC Rates'!$A$7:$D$156,4,FALSE)</f>
        <v>Palm Gardens Care Center LLC</v>
      </c>
      <c r="D95" s="5">
        <v>86.51</v>
      </c>
      <c r="E95" s="6">
        <v>1.3</v>
      </c>
      <c r="F95" s="6">
        <f t="shared" si="3"/>
        <v>87.81</v>
      </c>
      <c r="G95" s="5">
        <v>85.26</v>
      </c>
      <c r="H95" s="6">
        <v>1.3</v>
      </c>
      <c r="I95" s="6">
        <v>2.4500000000000002</v>
      </c>
      <c r="J95" s="6">
        <f t="shared" si="4"/>
        <v>-0.12250000000000001</v>
      </c>
      <c r="K95" s="8">
        <f t="shared" si="5"/>
        <v>86.4375</v>
      </c>
    </row>
    <row r="96" spans="1:11" x14ac:dyDescent="0.25">
      <c r="A96" t="s">
        <v>85</v>
      </c>
      <c r="B96" t="s">
        <v>146</v>
      </c>
      <c r="C96" t="str">
        <f>VLOOKUP(A96,'[1]ADHC Rates'!$A$7:$D$156,4,FALSE)</f>
        <v>Palm Gardens Care Center LLC</v>
      </c>
      <c r="D96" s="5">
        <v>110.55</v>
      </c>
      <c r="E96" s="6">
        <v>1.3</v>
      </c>
      <c r="F96" s="6">
        <f t="shared" si="3"/>
        <v>111.85</v>
      </c>
      <c r="G96" s="5">
        <v>106.86</v>
      </c>
      <c r="H96" s="6">
        <v>1.3</v>
      </c>
      <c r="I96" s="6">
        <v>6.43</v>
      </c>
      <c r="J96" s="6">
        <f t="shared" si="4"/>
        <v>-0.32150000000000001</v>
      </c>
      <c r="K96" s="8">
        <f t="shared" si="5"/>
        <v>107.8385</v>
      </c>
    </row>
    <row r="97" spans="1:11" x14ac:dyDescent="0.25">
      <c r="A97" t="s">
        <v>86</v>
      </c>
      <c r="B97" t="s">
        <v>145</v>
      </c>
      <c r="C97" t="s">
        <v>150</v>
      </c>
      <c r="D97" s="5">
        <v>57.4</v>
      </c>
      <c r="E97" s="6">
        <v>0.86</v>
      </c>
      <c r="F97" s="6">
        <f t="shared" si="3"/>
        <v>58.26</v>
      </c>
      <c r="G97" s="5">
        <v>57.4</v>
      </c>
      <c r="H97" s="6">
        <v>0.86</v>
      </c>
      <c r="I97" s="6">
        <v>0</v>
      </c>
      <c r="J97" s="6">
        <f t="shared" si="4"/>
        <v>0</v>
      </c>
      <c r="K97" s="8">
        <f t="shared" si="5"/>
        <v>58.26</v>
      </c>
    </row>
    <row r="98" spans="1:11" x14ac:dyDescent="0.25">
      <c r="A98" t="s">
        <v>87</v>
      </c>
      <c r="B98" t="s">
        <v>145</v>
      </c>
      <c r="C98" t="str">
        <f>VLOOKUP(A98,'[1]ADHC Rates'!$A$7:$D$156,4,FALSE)</f>
        <v>Park Ridge Nursing Home</v>
      </c>
      <c r="D98" s="5">
        <v>91.94</v>
      </c>
      <c r="E98" s="6">
        <v>1.44</v>
      </c>
      <c r="F98" s="6">
        <f t="shared" si="3"/>
        <v>93.38</v>
      </c>
      <c r="G98" s="5">
        <v>91.94</v>
      </c>
      <c r="H98" s="6">
        <v>1.44</v>
      </c>
      <c r="I98" s="6">
        <v>22.5</v>
      </c>
      <c r="J98" s="6">
        <f t="shared" si="4"/>
        <v>-1.125</v>
      </c>
      <c r="K98" s="8">
        <f t="shared" si="5"/>
        <v>92.254999999999995</v>
      </c>
    </row>
    <row r="99" spans="1:11" x14ac:dyDescent="0.25">
      <c r="A99" t="s">
        <v>87</v>
      </c>
      <c r="B99" t="s">
        <v>146</v>
      </c>
      <c r="C99" t="str">
        <f>VLOOKUP(A99,'[1]ADHC Rates'!$A$7:$D$156,4,FALSE)</f>
        <v>Park Ridge Nursing Home</v>
      </c>
      <c r="D99" s="5">
        <v>120.52</v>
      </c>
      <c r="E99" s="6">
        <v>1.44</v>
      </c>
      <c r="F99" s="6">
        <f t="shared" si="3"/>
        <v>121.96</v>
      </c>
      <c r="G99" s="5">
        <v>120.52</v>
      </c>
      <c r="H99" s="6">
        <v>1.44</v>
      </c>
      <c r="I99" s="6">
        <v>17.75</v>
      </c>
      <c r="J99" s="6">
        <f t="shared" si="4"/>
        <v>-0.88750000000000007</v>
      </c>
      <c r="K99" s="8">
        <f t="shared" si="5"/>
        <v>121.07249999999999</v>
      </c>
    </row>
    <row r="100" spans="1:11" x14ac:dyDescent="0.25">
      <c r="A100" t="s">
        <v>88</v>
      </c>
      <c r="B100" t="s">
        <v>146</v>
      </c>
      <c r="C100" t="str">
        <f>VLOOKUP(A100,'[1]ADHC Rates'!$A$7:$D$156,4,FALSE)</f>
        <v>Parker Jewish Institute for Health Care and Rehabilitation</v>
      </c>
      <c r="D100" s="5">
        <v>189.82</v>
      </c>
      <c r="E100" s="6">
        <v>2.85</v>
      </c>
      <c r="F100" s="6">
        <f t="shared" si="3"/>
        <v>192.67</v>
      </c>
      <c r="G100" s="5">
        <v>189.82</v>
      </c>
      <c r="H100" s="6">
        <v>2.85</v>
      </c>
      <c r="I100" s="6">
        <v>0</v>
      </c>
      <c r="J100" s="6">
        <f t="shared" si="4"/>
        <v>0</v>
      </c>
      <c r="K100" s="8">
        <f t="shared" si="5"/>
        <v>192.67</v>
      </c>
    </row>
    <row r="101" spans="1:11" x14ac:dyDescent="0.25">
      <c r="A101" t="s">
        <v>89</v>
      </c>
      <c r="B101" t="s">
        <v>145</v>
      </c>
      <c r="C101" t="str">
        <f>VLOOKUP(A101,'[1]ADHC Rates'!$A$7:$D$156,4,FALSE)</f>
        <v>Peninsula Nursing and Rehabilitation Center</v>
      </c>
      <c r="D101" s="5">
        <v>50.71</v>
      </c>
      <c r="E101" s="6">
        <v>0.76</v>
      </c>
      <c r="F101" s="6">
        <f t="shared" si="3"/>
        <v>51.47</v>
      </c>
      <c r="G101" s="5">
        <v>50.71</v>
      </c>
      <c r="H101" s="6">
        <v>0.76</v>
      </c>
      <c r="I101" s="6">
        <v>0</v>
      </c>
      <c r="J101" s="6">
        <f t="shared" si="4"/>
        <v>0</v>
      </c>
      <c r="K101" s="8">
        <f t="shared" si="5"/>
        <v>51.47</v>
      </c>
    </row>
    <row r="102" spans="1:11" x14ac:dyDescent="0.25">
      <c r="A102" t="s">
        <v>90</v>
      </c>
      <c r="B102" t="s">
        <v>145</v>
      </c>
      <c r="C102" t="str">
        <f>VLOOKUP(A102,'[1]ADHC Rates'!$A$7:$D$156,4,FALSE)</f>
        <v>Plattsburgh Rehabilitation and Nursing Center</v>
      </c>
      <c r="D102" s="5">
        <v>87.03</v>
      </c>
      <c r="E102" s="6">
        <v>1.29</v>
      </c>
      <c r="F102" s="6">
        <f t="shared" si="3"/>
        <v>88.320000000000007</v>
      </c>
      <c r="G102" s="5">
        <v>84.32</v>
      </c>
      <c r="H102" s="6">
        <v>1.29</v>
      </c>
      <c r="I102" s="6">
        <v>2.86</v>
      </c>
      <c r="J102" s="6">
        <f t="shared" si="4"/>
        <v>-0.14299999999999999</v>
      </c>
      <c r="K102" s="8">
        <f t="shared" si="5"/>
        <v>85.466999999999999</v>
      </c>
    </row>
    <row r="103" spans="1:11" x14ac:dyDescent="0.25">
      <c r="A103" t="s">
        <v>91</v>
      </c>
      <c r="B103" t="s">
        <v>145</v>
      </c>
      <c r="C103" t="str">
        <f>VLOOKUP(A103,'[1]ADHC Rates'!$A$7:$D$156,4,FALSE)</f>
        <v>Premier Genesee Center for Nursing and Rehabilitation</v>
      </c>
      <c r="D103" s="5">
        <v>90.35</v>
      </c>
      <c r="E103" s="6">
        <v>1.36</v>
      </c>
      <c r="F103" s="6">
        <f t="shared" si="3"/>
        <v>91.71</v>
      </c>
      <c r="G103" s="5">
        <v>90.35</v>
      </c>
      <c r="H103" s="6">
        <v>1.36</v>
      </c>
      <c r="I103" s="6">
        <v>14.28</v>
      </c>
      <c r="J103" s="6">
        <f t="shared" si="4"/>
        <v>-0.71399999999999997</v>
      </c>
      <c r="K103" s="8">
        <f t="shared" si="5"/>
        <v>90.995999999999995</v>
      </c>
    </row>
    <row r="104" spans="1:11" x14ac:dyDescent="0.25">
      <c r="A104" t="s">
        <v>92</v>
      </c>
      <c r="B104" t="s">
        <v>145</v>
      </c>
      <c r="C104" t="str">
        <f>VLOOKUP(A104,'[1]ADHC Rates'!$A$7:$D$156,4,FALSE)</f>
        <v>Presbyterian Home For Central New York Inc</v>
      </c>
      <c r="D104" s="5">
        <v>87.95</v>
      </c>
      <c r="E104" s="6">
        <v>1.32</v>
      </c>
      <c r="F104" s="6">
        <f t="shared" si="3"/>
        <v>89.27</v>
      </c>
      <c r="G104" s="5">
        <v>87.95</v>
      </c>
      <c r="H104" s="6">
        <v>1.32</v>
      </c>
      <c r="I104" s="6">
        <v>4.2300000000000004</v>
      </c>
      <c r="J104" s="6">
        <f t="shared" si="4"/>
        <v>-0.21150000000000002</v>
      </c>
      <c r="K104" s="8">
        <f t="shared" si="5"/>
        <v>89.058499999999995</v>
      </c>
    </row>
    <row r="105" spans="1:11" x14ac:dyDescent="0.25">
      <c r="A105" t="s">
        <v>93</v>
      </c>
      <c r="B105" t="s">
        <v>145</v>
      </c>
      <c r="C105" t="str">
        <f>VLOOKUP(A105,'[1]ADHC Rates'!$A$7:$D$156,4,FALSE)</f>
        <v>Providence Rest</v>
      </c>
      <c r="D105" s="5">
        <v>126.02</v>
      </c>
      <c r="E105" s="6">
        <v>2.12</v>
      </c>
      <c r="F105" s="6">
        <f t="shared" si="3"/>
        <v>128.13999999999999</v>
      </c>
      <c r="G105" s="5">
        <v>126.02</v>
      </c>
      <c r="H105" s="6">
        <v>2.12</v>
      </c>
      <c r="I105" s="6">
        <v>0</v>
      </c>
      <c r="J105" s="6">
        <f t="shared" si="4"/>
        <v>0</v>
      </c>
      <c r="K105" s="8">
        <f t="shared" si="5"/>
        <v>128.13999999999999</v>
      </c>
    </row>
    <row r="106" spans="1:11" x14ac:dyDescent="0.25">
      <c r="A106" t="s">
        <v>94</v>
      </c>
      <c r="B106" t="s">
        <v>145</v>
      </c>
      <c r="C106" t="str">
        <f>VLOOKUP(A106,'[1]ADHC Rates'!$A$7:$D$156,4,FALSE)</f>
        <v>Putnam Ridge</v>
      </c>
      <c r="D106" s="5">
        <v>66.150000000000006</v>
      </c>
      <c r="E106" s="6">
        <v>1.01</v>
      </c>
      <c r="F106" s="6">
        <f t="shared" si="3"/>
        <v>67.160000000000011</v>
      </c>
      <c r="G106" s="5">
        <v>66.150000000000006</v>
      </c>
      <c r="H106" s="6">
        <v>1.01</v>
      </c>
      <c r="I106" s="6">
        <v>12.45</v>
      </c>
      <c r="J106" s="6">
        <f t="shared" si="4"/>
        <v>-0.62250000000000005</v>
      </c>
      <c r="K106" s="8">
        <f t="shared" si="5"/>
        <v>66.537500000000009</v>
      </c>
    </row>
    <row r="107" spans="1:11" x14ac:dyDescent="0.25">
      <c r="A107" t="s">
        <v>95</v>
      </c>
      <c r="B107" t="s">
        <v>145</v>
      </c>
      <c r="C107" t="str">
        <f>VLOOKUP(A107,'[1]ADHC Rates'!$A$7:$D$156,4,FALSE)</f>
        <v>Queens Boulevard Extended Care Facility</v>
      </c>
      <c r="D107" s="5">
        <v>70.98</v>
      </c>
      <c r="E107" s="6">
        <v>1.05</v>
      </c>
      <c r="F107" s="6">
        <f t="shared" si="3"/>
        <v>72.03</v>
      </c>
      <c r="G107" s="5">
        <v>70.98</v>
      </c>
      <c r="H107" s="6">
        <v>1.05</v>
      </c>
      <c r="I107" s="6">
        <v>9.82</v>
      </c>
      <c r="J107" s="6">
        <f t="shared" si="4"/>
        <v>-0.49100000000000005</v>
      </c>
      <c r="K107" s="8">
        <f t="shared" si="5"/>
        <v>71.539000000000001</v>
      </c>
    </row>
    <row r="108" spans="1:11" x14ac:dyDescent="0.25">
      <c r="A108" t="s">
        <v>96</v>
      </c>
      <c r="B108" t="s">
        <v>145</v>
      </c>
      <c r="C108" t="str">
        <f>VLOOKUP(A108,'[1]ADHC Rates'!$A$7:$D$156,4,FALSE)</f>
        <v>Regal Heights Rehabilitation and Health Care Center</v>
      </c>
      <c r="D108" s="5">
        <v>109.96</v>
      </c>
      <c r="E108" s="6">
        <v>1.65</v>
      </c>
      <c r="F108" s="6">
        <f t="shared" si="3"/>
        <v>111.61</v>
      </c>
      <c r="G108" s="5">
        <v>109.96</v>
      </c>
      <c r="H108" s="6">
        <v>1.65</v>
      </c>
      <c r="I108" s="6">
        <v>9.16</v>
      </c>
      <c r="J108" s="6">
        <f t="shared" si="4"/>
        <v>-0.45800000000000002</v>
      </c>
      <c r="K108" s="8">
        <f t="shared" si="5"/>
        <v>111.152</v>
      </c>
    </row>
    <row r="109" spans="1:11" x14ac:dyDescent="0.25">
      <c r="A109" t="s">
        <v>97</v>
      </c>
      <c r="B109" t="s">
        <v>145</v>
      </c>
      <c r="C109" t="str">
        <f>VLOOKUP(A109,'[1]ADHC Rates'!$A$7:$D$156,4,FALSE)</f>
        <v>Rego Park Nursing Home</v>
      </c>
      <c r="D109" s="5">
        <v>93.78</v>
      </c>
      <c r="E109" s="6">
        <v>1.56</v>
      </c>
      <c r="F109" s="6">
        <f t="shared" si="3"/>
        <v>95.34</v>
      </c>
      <c r="G109" s="5">
        <v>93.78</v>
      </c>
      <c r="H109" s="6">
        <v>1.56</v>
      </c>
      <c r="I109" s="6">
        <v>2.37</v>
      </c>
      <c r="J109" s="6">
        <f t="shared" si="4"/>
        <v>-0.11850000000000001</v>
      </c>
      <c r="K109" s="8">
        <f t="shared" si="5"/>
        <v>95.221500000000006</v>
      </c>
    </row>
    <row r="110" spans="1:11" x14ac:dyDescent="0.25">
      <c r="A110" t="s">
        <v>97</v>
      </c>
      <c r="B110" t="s">
        <v>146</v>
      </c>
      <c r="C110" t="str">
        <f>VLOOKUP(A110,'[1]ADHC Rates'!$A$7:$D$156,4,FALSE)</f>
        <v>Rego Park Nursing Home</v>
      </c>
      <c r="D110" s="5">
        <v>92.1</v>
      </c>
      <c r="E110" s="6">
        <v>1.56</v>
      </c>
      <c r="F110" s="6">
        <f t="shared" si="3"/>
        <v>93.66</v>
      </c>
      <c r="G110" s="5">
        <v>92.1</v>
      </c>
      <c r="H110" s="6">
        <v>1.56</v>
      </c>
      <c r="I110" s="6">
        <v>2.37</v>
      </c>
      <c r="J110" s="6">
        <f t="shared" si="4"/>
        <v>-0.11850000000000001</v>
      </c>
      <c r="K110" s="8">
        <f t="shared" si="5"/>
        <v>93.541499999999999</v>
      </c>
    </row>
    <row r="111" spans="1:11" x14ac:dyDescent="0.25">
      <c r="A111" t="s">
        <v>98</v>
      </c>
      <c r="B111" t="s">
        <v>145</v>
      </c>
      <c r="C111" t="str">
        <f>VLOOKUP(A111,'[1]ADHC Rates'!$A$7:$D$156,4,FALSE)</f>
        <v>Rosa Coplon Jewish Home</v>
      </c>
      <c r="D111" s="5">
        <v>95.01</v>
      </c>
      <c r="E111" s="6">
        <v>1.43</v>
      </c>
      <c r="F111" s="6">
        <f t="shared" si="3"/>
        <v>96.440000000000012</v>
      </c>
      <c r="G111" s="5">
        <v>95.01</v>
      </c>
      <c r="H111" s="6">
        <v>1.43</v>
      </c>
      <c r="I111" s="6">
        <v>0</v>
      </c>
      <c r="J111" s="6">
        <f t="shared" si="4"/>
        <v>0</v>
      </c>
      <c r="K111" s="8">
        <f t="shared" si="5"/>
        <v>96.440000000000012</v>
      </c>
    </row>
    <row r="112" spans="1:11" x14ac:dyDescent="0.25">
      <c r="A112" t="s">
        <v>99</v>
      </c>
      <c r="B112" t="s">
        <v>145</v>
      </c>
      <c r="C112" t="str">
        <f>VLOOKUP(A112,'[1]ADHC Rates'!$A$7:$D$156,4,FALSE)</f>
        <v>Roscoe Rehabilitation and Nursing Center</v>
      </c>
      <c r="D112" s="5">
        <v>88.16</v>
      </c>
      <c r="E112" s="6">
        <v>1.35</v>
      </c>
      <c r="F112" s="6">
        <f t="shared" si="3"/>
        <v>89.509999999999991</v>
      </c>
      <c r="G112" s="5">
        <v>88.16</v>
      </c>
      <c r="H112" s="6">
        <v>1.35</v>
      </c>
      <c r="I112" s="6">
        <v>9.34</v>
      </c>
      <c r="J112" s="6">
        <f t="shared" si="4"/>
        <v>-0.46700000000000003</v>
      </c>
      <c r="K112" s="8">
        <f t="shared" si="5"/>
        <v>89.042999999999992</v>
      </c>
    </row>
    <row r="113" spans="1:11" x14ac:dyDescent="0.25">
      <c r="A113" t="s">
        <v>100</v>
      </c>
      <c r="B113" t="s">
        <v>145</v>
      </c>
      <c r="C113" t="str">
        <f>VLOOKUP(A113,'[1]ADHC Rates'!$A$7:$D$156,4,FALSE)</f>
        <v>Rutland Nursing Home Co Inc</v>
      </c>
      <c r="D113" s="5">
        <v>121.08</v>
      </c>
      <c r="E113" s="6">
        <v>1.81</v>
      </c>
      <c r="F113" s="6">
        <f t="shared" si="3"/>
        <v>122.89</v>
      </c>
      <c r="G113" s="5">
        <v>121.08</v>
      </c>
      <c r="H113" s="6">
        <v>1.81</v>
      </c>
      <c r="I113" s="6">
        <v>4.96</v>
      </c>
      <c r="J113" s="6">
        <f t="shared" si="4"/>
        <v>-0.248</v>
      </c>
      <c r="K113" s="8">
        <f t="shared" si="5"/>
        <v>122.642</v>
      </c>
    </row>
    <row r="114" spans="1:11" x14ac:dyDescent="0.25">
      <c r="A114" t="s">
        <v>101</v>
      </c>
      <c r="B114" t="s">
        <v>145</v>
      </c>
      <c r="C114" t="str">
        <f>VLOOKUP(A114,'[1]ADHC Rates'!$A$7:$D$156,4,FALSE)</f>
        <v>Samaritan Keep Nursing Home Inc</v>
      </c>
      <c r="D114" s="5">
        <v>55.39</v>
      </c>
      <c r="E114" s="6">
        <v>0.81</v>
      </c>
      <c r="F114" s="6">
        <f t="shared" si="3"/>
        <v>56.2</v>
      </c>
      <c r="G114" s="5">
        <v>55.39</v>
      </c>
      <c r="H114" s="6">
        <v>0.81</v>
      </c>
      <c r="I114" s="6">
        <v>2.41</v>
      </c>
      <c r="J114" s="6">
        <f t="shared" si="4"/>
        <v>-0.12050000000000001</v>
      </c>
      <c r="K114" s="8">
        <f t="shared" si="5"/>
        <v>56.079500000000003</v>
      </c>
    </row>
    <row r="115" spans="1:11" x14ac:dyDescent="0.25">
      <c r="A115" t="s">
        <v>102</v>
      </c>
      <c r="B115" t="s">
        <v>145</v>
      </c>
      <c r="C115" t="str">
        <f>VLOOKUP(A115,'[1]ADHC Rates'!$A$7:$D$156,4,FALSE)</f>
        <v>Sapphire Nursing and Rehab at Goshen</v>
      </c>
      <c r="D115" s="5">
        <v>67.44</v>
      </c>
      <c r="E115" s="6">
        <v>0.96</v>
      </c>
      <c r="F115" s="6">
        <f t="shared" si="3"/>
        <v>68.399999999999991</v>
      </c>
      <c r="G115" s="5">
        <v>67.44</v>
      </c>
      <c r="H115" s="6">
        <v>0.96</v>
      </c>
      <c r="I115" s="6">
        <v>7.79</v>
      </c>
      <c r="J115" s="6">
        <f t="shared" si="4"/>
        <v>-0.38950000000000001</v>
      </c>
      <c r="K115" s="8">
        <f t="shared" si="5"/>
        <v>68.010499999999993</v>
      </c>
    </row>
    <row r="116" spans="1:11" x14ac:dyDescent="0.25">
      <c r="A116" t="s">
        <v>103</v>
      </c>
      <c r="B116" t="s">
        <v>145</v>
      </c>
      <c r="C116" t="str">
        <f>VLOOKUP(A116,'[1]ADHC Rates'!$A$7:$D$156,4,FALSE)</f>
        <v>Sapphire Nursing at Meadow Hill</v>
      </c>
      <c r="D116" s="5">
        <v>54.27</v>
      </c>
      <c r="E116" s="6">
        <v>0.75</v>
      </c>
      <c r="F116" s="6">
        <f t="shared" si="3"/>
        <v>55.02</v>
      </c>
      <c r="G116" s="5">
        <v>54.27</v>
      </c>
      <c r="H116" s="6">
        <v>0.75</v>
      </c>
      <c r="I116" s="6">
        <v>7.54</v>
      </c>
      <c r="J116" s="6">
        <f t="shared" si="4"/>
        <v>-0.377</v>
      </c>
      <c r="K116" s="8">
        <f t="shared" si="5"/>
        <v>54.643000000000001</v>
      </c>
    </row>
    <row r="117" spans="1:11" x14ac:dyDescent="0.25">
      <c r="A117" t="s">
        <v>104</v>
      </c>
      <c r="B117" t="s">
        <v>145</v>
      </c>
      <c r="C117" t="str">
        <f>VLOOKUP(A117,'[1]ADHC Rates'!$A$7:$D$156,4,FALSE)</f>
        <v>Schaffer Extended Care Center</v>
      </c>
      <c r="D117" s="5">
        <v>120.27</v>
      </c>
      <c r="E117" s="6">
        <v>1.82</v>
      </c>
      <c r="F117" s="6">
        <f t="shared" si="3"/>
        <v>122.08999999999999</v>
      </c>
      <c r="G117" s="5">
        <v>120.27</v>
      </c>
      <c r="H117" s="6">
        <v>1.82</v>
      </c>
      <c r="I117" s="6">
        <v>16.23</v>
      </c>
      <c r="J117" s="6">
        <f t="shared" si="4"/>
        <v>-0.81150000000000011</v>
      </c>
      <c r="K117" s="8">
        <f t="shared" si="5"/>
        <v>121.27849999999999</v>
      </c>
    </row>
    <row r="118" spans="1:11" x14ac:dyDescent="0.25">
      <c r="A118" t="s">
        <v>105</v>
      </c>
      <c r="B118" t="s">
        <v>145</v>
      </c>
      <c r="C118" t="str">
        <f>VLOOKUP(A118,'[1]ADHC Rates'!$A$7:$D$156,4,FALSE)</f>
        <v>Schervier Pavilion</v>
      </c>
      <c r="D118" s="5">
        <v>74.64</v>
      </c>
      <c r="E118" s="6">
        <v>1.1100000000000001</v>
      </c>
      <c r="F118" s="6">
        <f t="shared" si="3"/>
        <v>75.75</v>
      </c>
      <c r="G118" s="5">
        <v>74.64</v>
      </c>
      <c r="H118" s="6">
        <v>1.1100000000000001</v>
      </c>
      <c r="I118" s="6">
        <v>2.2200000000000002</v>
      </c>
      <c r="J118" s="6">
        <f t="shared" si="4"/>
        <v>-0.11100000000000002</v>
      </c>
      <c r="K118" s="8">
        <f t="shared" si="5"/>
        <v>75.638999999999996</v>
      </c>
    </row>
    <row r="119" spans="1:11" x14ac:dyDescent="0.25">
      <c r="A119" t="s">
        <v>106</v>
      </c>
      <c r="B119" t="s">
        <v>145</v>
      </c>
      <c r="C119" t="str">
        <f>VLOOKUP(A119,'[1]ADHC Rates'!$A$7:$D$156,4,FALSE)</f>
        <v>Schofield Residence</v>
      </c>
      <c r="D119" s="5">
        <v>92.23</v>
      </c>
      <c r="E119" s="6">
        <v>1.38</v>
      </c>
      <c r="F119" s="6">
        <f t="shared" si="3"/>
        <v>93.61</v>
      </c>
      <c r="G119" s="5">
        <v>92.23</v>
      </c>
      <c r="H119" s="6">
        <v>1.38</v>
      </c>
      <c r="I119" s="6">
        <v>1.31</v>
      </c>
      <c r="J119" s="6">
        <f t="shared" si="4"/>
        <v>-6.5500000000000003E-2</v>
      </c>
      <c r="K119" s="8">
        <f t="shared" si="5"/>
        <v>93.544499999999999</v>
      </c>
    </row>
    <row r="120" spans="1:11" x14ac:dyDescent="0.25">
      <c r="A120" t="s">
        <v>107</v>
      </c>
      <c r="B120" t="s">
        <v>145</v>
      </c>
      <c r="C120" t="str">
        <f>VLOOKUP(A120,'[1]ADHC Rates'!$A$7:$D$156,4,FALSE)</f>
        <v>Schulman and Schachne Institute for Nursing and Rehabilitat</v>
      </c>
      <c r="D120" s="5">
        <v>143.5</v>
      </c>
      <c r="E120" s="6">
        <v>2.15</v>
      </c>
      <c r="F120" s="6">
        <f t="shared" si="3"/>
        <v>145.65</v>
      </c>
      <c r="G120" s="5">
        <v>143.5</v>
      </c>
      <c r="H120" s="6">
        <v>2.15</v>
      </c>
      <c r="I120" s="6">
        <v>5.05</v>
      </c>
      <c r="J120" s="6">
        <f t="shared" si="4"/>
        <v>-0.2525</v>
      </c>
      <c r="K120" s="8">
        <f t="shared" si="5"/>
        <v>145.39750000000001</v>
      </c>
    </row>
    <row r="121" spans="1:11" x14ac:dyDescent="0.25">
      <c r="A121" t="s">
        <v>108</v>
      </c>
      <c r="B121" t="s">
        <v>145</v>
      </c>
      <c r="C121" t="str">
        <f>VLOOKUP(A121,'[1]ADHC Rates'!$A$7:$D$156,4,FALSE)</f>
        <v>Sea View Hospital Rehabilitation Center And Home</v>
      </c>
      <c r="D121" s="5">
        <v>155.47</v>
      </c>
      <c r="E121" s="6">
        <v>2.36</v>
      </c>
      <c r="F121" s="6">
        <f t="shared" si="3"/>
        <v>157.83000000000001</v>
      </c>
      <c r="G121" s="5">
        <v>155.47</v>
      </c>
      <c r="H121" s="6">
        <v>2.36</v>
      </c>
      <c r="I121" s="6">
        <v>4.72</v>
      </c>
      <c r="J121" s="6">
        <f t="shared" si="4"/>
        <v>-0.23599999999999999</v>
      </c>
      <c r="K121" s="8">
        <f t="shared" si="5"/>
        <v>157.59400000000002</v>
      </c>
    </row>
    <row r="122" spans="1:11" x14ac:dyDescent="0.25">
      <c r="A122" t="s">
        <v>109</v>
      </c>
      <c r="B122" t="s">
        <v>145</v>
      </c>
      <c r="C122" t="str">
        <f>VLOOKUP(A122,'[1]ADHC Rates'!$A$7:$D$156,4,FALSE)</f>
        <v>Seneca Hill Manor Inc</v>
      </c>
      <c r="D122" s="5">
        <v>84.31</v>
      </c>
      <c r="E122" s="6">
        <v>1.18</v>
      </c>
      <c r="F122" s="6">
        <f t="shared" si="3"/>
        <v>85.490000000000009</v>
      </c>
      <c r="G122" s="5">
        <v>84.31</v>
      </c>
      <c r="H122" s="6">
        <v>1.18</v>
      </c>
      <c r="I122" s="6">
        <v>6.88</v>
      </c>
      <c r="J122" s="6">
        <f t="shared" si="4"/>
        <v>-0.34400000000000003</v>
      </c>
      <c r="K122" s="8">
        <f t="shared" si="5"/>
        <v>85.146000000000015</v>
      </c>
    </row>
    <row r="123" spans="1:11" x14ac:dyDescent="0.25">
      <c r="A123" t="s">
        <v>110</v>
      </c>
      <c r="B123" t="s">
        <v>145</v>
      </c>
      <c r="C123" t="str">
        <f>VLOOKUP(A123,'[1]ADHC Rates'!$A$7:$D$156,4,FALSE)</f>
        <v>Seton Health at Schuyler Ridge Residential Healthcare</v>
      </c>
      <c r="D123" s="5">
        <v>56.67</v>
      </c>
      <c r="E123" s="6">
        <v>0.89</v>
      </c>
      <c r="F123" s="6">
        <f t="shared" si="3"/>
        <v>57.56</v>
      </c>
      <c r="G123" s="5">
        <v>56.67</v>
      </c>
      <c r="H123" s="6">
        <v>0.89</v>
      </c>
      <c r="I123" s="6">
        <v>6.33</v>
      </c>
      <c r="J123" s="6">
        <f t="shared" si="4"/>
        <v>-0.3165</v>
      </c>
      <c r="K123" s="8">
        <f t="shared" si="5"/>
        <v>57.243500000000004</v>
      </c>
    </row>
    <row r="124" spans="1:11" x14ac:dyDescent="0.25">
      <c r="A124" t="s">
        <v>111</v>
      </c>
      <c r="B124" t="s">
        <v>145</v>
      </c>
      <c r="C124" t="str">
        <f>VLOOKUP(A124,'[1]ADHC Rates'!$A$7:$D$156,4,FALSE)</f>
        <v>Sheepshead Nursing and Rehabilitation Center</v>
      </c>
      <c r="D124" s="5">
        <v>91.7</v>
      </c>
      <c r="E124" s="6">
        <v>1.37</v>
      </c>
      <c r="F124" s="6">
        <f t="shared" si="3"/>
        <v>93.070000000000007</v>
      </c>
      <c r="G124" s="5">
        <v>91.7</v>
      </c>
      <c r="H124" s="6">
        <v>1.37</v>
      </c>
      <c r="I124" s="6">
        <v>7.01</v>
      </c>
      <c r="J124" s="6">
        <f t="shared" si="4"/>
        <v>-0.35050000000000003</v>
      </c>
      <c r="K124" s="8">
        <f t="shared" si="5"/>
        <v>92.719500000000011</v>
      </c>
    </row>
    <row r="125" spans="1:11" x14ac:dyDescent="0.25">
      <c r="A125" t="s">
        <v>112</v>
      </c>
      <c r="B125" t="s">
        <v>145</v>
      </c>
      <c r="C125" t="str">
        <f>VLOOKUP(A125,'[1]ADHC Rates'!$A$7:$D$156,4,FALSE)</f>
        <v>Soldiers And Sailors Memorial Hospital Extended Care Unit</v>
      </c>
      <c r="D125" s="5">
        <v>90.12</v>
      </c>
      <c r="E125" s="6">
        <v>1.4</v>
      </c>
      <c r="F125" s="6">
        <f t="shared" si="3"/>
        <v>91.52000000000001</v>
      </c>
      <c r="G125" s="5">
        <v>90.12</v>
      </c>
      <c r="H125" s="6">
        <v>1.4</v>
      </c>
      <c r="I125" s="6">
        <v>11.42</v>
      </c>
      <c r="J125" s="6">
        <f t="shared" si="4"/>
        <v>-0.57100000000000006</v>
      </c>
      <c r="K125" s="8">
        <f t="shared" si="5"/>
        <v>90.949000000000012</v>
      </c>
    </row>
    <row r="126" spans="1:11" x14ac:dyDescent="0.25">
      <c r="A126" t="s">
        <v>113</v>
      </c>
      <c r="B126" t="s">
        <v>145</v>
      </c>
      <c r="C126" t="str">
        <f>VLOOKUP(A126,'[1]ADHC Rates'!$A$7:$D$156,4,FALSE)</f>
        <v>Split Rock Rehabilitation and Health Care Center</v>
      </c>
      <c r="D126" s="5">
        <v>85.95</v>
      </c>
      <c r="E126" s="6">
        <v>1.24</v>
      </c>
      <c r="F126" s="6">
        <f t="shared" si="3"/>
        <v>87.19</v>
      </c>
      <c r="G126" s="5">
        <v>85.06</v>
      </c>
      <c r="H126" s="6">
        <v>1.24</v>
      </c>
      <c r="I126" s="6">
        <v>6.75</v>
      </c>
      <c r="J126" s="6">
        <f t="shared" si="4"/>
        <v>-0.33750000000000002</v>
      </c>
      <c r="K126" s="8">
        <f t="shared" si="5"/>
        <v>85.962499999999991</v>
      </c>
    </row>
    <row r="127" spans="1:11" x14ac:dyDescent="0.25">
      <c r="A127" t="s">
        <v>114</v>
      </c>
      <c r="B127" t="s">
        <v>145</v>
      </c>
      <c r="C127" t="str">
        <f>VLOOKUP(A127,'[1]ADHC Rates'!$A$7:$D$156,4,FALSE)</f>
        <v>St Anns Community (Aged)</v>
      </c>
      <c r="D127" s="5">
        <v>93.18</v>
      </c>
      <c r="E127" s="6">
        <v>1.4</v>
      </c>
      <c r="F127" s="6">
        <f t="shared" si="3"/>
        <v>94.580000000000013</v>
      </c>
      <c r="G127" s="5">
        <v>93.18</v>
      </c>
      <c r="H127" s="6">
        <v>1.4</v>
      </c>
      <c r="I127" s="6">
        <v>17.649999999999999</v>
      </c>
      <c r="J127" s="6">
        <f t="shared" si="4"/>
        <v>-0.88249999999999995</v>
      </c>
      <c r="K127" s="8">
        <f t="shared" si="5"/>
        <v>93.697500000000019</v>
      </c>
    </row>
    <row r="128" spans="1:11" x14ac:dyDescent="0.25">
      <c r="A128" t="s">
        <v>115</v>
      </c>
      <c r="B128" t="s">
        <v>145</v>
      </c>
      <c r="C128" t="str">
        <f>VLOOKUP(A128,'[1]ADHC Rates'!$A$7:$D$156,4,FALSE)</f>
        <v>St Cabrini Nursing Home</v>
      </c>
      <c r="D128" s="5">
        <v>83.81</v>
      </c>
      <c r="E128" s="6">
        <v>1.41</v>
      </c>
      <c r="F128" s="6">
        <f t="shared" si="3"/>
        <v>85.22</v>
      </c>
      <c r="G128" s="5">
        <v>83.81</v>
      </c>
      <c r="H128" s="6">
        <v>1.41</v>
      </c>
      <c r="I128" s="6">
        <v>2.57</v>
      </c>
      <c r="J128" s="6">
        <f t="shared" si="4"/>
        <v>-0.1285</v>
      </c>
      <c r="K128" s="8">
        <f t="shared" si="5"/>
        <v>85.091499999999996</v>
      </c>
    </row>
    <row r="129" spans="1:11" x14ac:dyDescent="0.25">
      <c r="A129" t="s">
        <v>116</v>
      </c>
      <c r="B129" t="s">
        <v>145</v>
      </c>
      <c r="C129" t="str">
        <f>VLOOKUP(A129,'[1]ADHC Rates'!$A$7:$D$156,4,FALSE)</f>
        <v>St Camillus Residential Health Care Facility</v>
      </c>
      <c r="D129" s="5">
        <v>104.38</v>
      </c>
      <c r="E129" s="6">
        <v>1.47</v>
      </c>
      <c r="F129" s="6">
        <f t="shared" si="3"/>
        <v>105.85</v>
      </c>
      <c r="G129" s="5">
        <v>104.38</v>
      </c>
      <c r="H129" s="6">
        <v>1.47</v>
      </c>
      <c r="I129" s="6">
        <v>18.850000000000001</v>
      </c>
      <c r="J129" s="6">
        <f t="shared" si="4"/>
        <v>-0.94250000000000012</v>
      </c>
      <c r="K129" s="8">
        <f t="shared" si="5"/>
        <v>104.9075</v>
      </c>
    </row>
    <row r="130" spans="1:11" x14ac:dyDescent="0.25">
      <c r="A130" t="s">
        <v>117</v>
      </c>
      <c r="B130" t="s">
        <v>145</v>
      </c>
      <c r="C130" t="str">
        <f>VLOOKUP(A130,'[1]ADHC Rates'!$A$7:$D$156,4,FALSE)</f>
        <v>St Johnland Nursing Center Inc</v>
      </c>
      <c r="D130" s="5">
        <v>108.25</v>
      </c>
      <c r="E130" s="6">
        <v>1.63</v>
      </c>
      <c r="F130" s="6">
        <f t="shared" si="3"/>
        <v>109.88</v>
      </c>
      <c r="G130" s="5">
        <v>108.25</v>
      </c>
      <c r="H130" s="6">
        <v>1.63</v>
      </c>
      <c r="I130" s="6">
        <v>2.87</v>
      </c>
      <c r="J130" s="6">
        <f t="shared" si="4"/>
        <v>-0.14350000000000002</v>
      </c>
      <c r="K130" s="8">
        <f t="shared" si="5"/>
        <v>109.73649999999999</v>
      </c>
    </row>
    <row r="131" spans="1:11" x14ac:dyDescent="0.25">
      <c r="A131" t="s">
        <v>118</v>
      </c>
      <c r="B131" t="s">
        <v>145</v>
      </c>
      <c r="C131" t="str">
        <f>VLOOKUP(A131,'[1]ADHC Rates'!$A$7:$D$156,4,FALSE)</f>
        <v>St Johns Health Care Corporation</v>
      </c>
      <c r="D131" s="5">
        <v>85.93</v>
      </c>
      <c r="E131" s="6">
        <v>1.36</v>
      </c>
      <c r="F131" s="6">
        <f t="shared" si="3"/>
        <v>87.29</v>
      </c>
      <c r="G131" s="5">
        <v>85.93</v>
      </c>
      <c r="H131" s="6">
        <v>1.36</v>
      </c>
      <c r="I131" s="6">
        <v>12.35</v>
      </c>
      <c r="J131" s="6">
        <f t="shared" si="4"/>
        <v>-0.61750000000000005</v>
      </c>
      <c r="K131" s="8">
        <f t="shared" si="5"/>
        <v>86.672499999999999</v>
      </c>
    </row>
    <row r="132" spans="1:11" x14ac:dyDescent="0.25">
      <c r="A132" t="s">
        <v>119</v>
      </c>
      <c r="B132" t="s">
        <v>145</v>
      </c>
      <c r="C132" t="str">
        <f>VLOOKUP(A132,'[1]ADHC Rates'!$A$7:$D$156,4,FALSE)</f>
        <v>St Luke Residential Health Care Facility Inc</v>
      </c>
      <c r="D132" s="5">
        <v>67.900000000000006</v>
      </c>
      <c r="E132" s="6">
        <v>0.99</v>
      </c>
      <c r="F132" s="6">
        <f t="shared" si="3"/>
        <v>68.89</v>
      </c>
      <c r="G132" s="5">
        <v>67.900000000000006</v>
      </c>
      <c r="H132" s="6">
        <v>0.99</v>
      </c>
      <c r="I132" s="6">
        <v>8.18</v>
      </c>
      <c r="J132" s="6">
        <f t="shared" si="4"/>
        <v>-0.40900000000000003</v>
      </c>
      <c r="K132" s="8">
        <f t="shared" si="5"/>
        <v>68.480999999999995</v>
      </c>
    </row>
    <row r="133" spans="1:11" x14ac:dyDescent="0.25">
      <c r="A133" t="s">
        <v>120</v>
      </c>
      <c r="B133" t="s">
        <v>145</v>
      </c>
      <c r="C133" t="str">
        <f>VLOOKUP(A133,'[1]ADHC Rates'!$A$7:$D$156,4,FALSE)</f>
        <v>St Margarets Center</v>
      </c>
      <c r="D133" s="5">
        <v>115.24</v>
      </c>
      <c r="E133" s="6">
        <v>1.73</v>
      </c>
      <c r="F133" s="6">
        <f t="shared" si="3"/>
        <v>116.97</v>
      </c>
      <c r="G133" s="5">
        <v>115.24</v>
      </c>
      <c r="H133" s="6">
        <v>1.73</v>
      </c>
      <c r="I133" s="6">
        <v>0</v>
      </c>
      <c r="J133" s="6">
        <f t="shared" si="4"/>
        <v>0</v>
      </c>
      <c r="K133" s="8">
        <f t="shared" si="5"/>
        <v>116.97</v>
      </c>
    </row>
    <row r="134" spans="1:11" x14ac:dyDescent="0.25">
      <c r="A134" t="s">
        <v>121</v>
      </c>
      <c r="B134" t="s">
        <v>145</v>
      </c>
      <c r="C134" t="str">
        <f>VLOOKUP(A134,'[1]ADHC Rates'!$A$7:$D$156,4,FALSE)</f>
        <v>St Marys Hospital For Children Inc</v>
      </c>
      <c r="D134" s="5">
        <v>283.52999999999997</v>
      </c>
      <c r="E134" s="6">
        <v>4.5199999999999996</v>
      </c>
      <c r="F134" s="6">
        <f t="shared" si="3"/>
        <v>288.04999999999995</v>
      </c>
      <c r="G134" s="5">
        <v>283.52999999999997</v>
      </c>
      <c r="H134" s="6">
        <v>4.5199999999999996</v>
      </c>
      <c r="I134" s="6">
        <v>39.67</v>
      </c>
      <c r="J134" s="6">
        <f t="shared" si="4"/>
        <v>-1.9835000000000003</v>
      </c>
      <c r="K134" s="8">
        <f t="shared" si="5"/>
        <v>286.06649999999996</v>
      </c>
    </row>
    <row r="135" spans="1:11" x14ac:dyDescent="0.25">
      <c r="A135" t="s">
        <v>122</v>
      </c>
      <c r="B135" t="s">
        <v>145</v>
      </c>
      <c r="C135" t="str">
        <f>VLOOKUP(A135,'[1]ADHC Rates'!$A$7:$D$156,4,FALSE)</f>
        <v>St Vincent Depaul Residence</v>
      </c>
      <c r="D135" s="5">
        <v>93.56</v>
      </c>
      <c r="E135" s="6">
        <v>1.4</v>
      </c>
      <c r="F135" s="6">
        <f t="shared" si="3"/>
        <v>94.960000000000008</v>
      </c>
      <c r="G135" s="5">
        <v>93.56</v>
      </c>
      <c r="H135" s="6">
        <v>1.4</v>
      </c>
      <c r="I135" s="6">
        <v>0</v>
      </c>
      <c r="J135" s="6">
        <f t="shared" si="4"/>
        <v>0</v>
      </c>
      <c r="K135" s="8">
        <f t="shared" si="5"/>
        <v>94.960000000000008</v>
      </c>
    </row>
    <row r="136" spans="1:11" x14ac:dyDescent="0.25">
      <c r="A136" t="s">
        <v>123</v>
      </c>
      <c r="B136" t="s">
        <v>145</v>
      </c>
      <c r="C136" t="str">
        <f>VLOOKUP(A136,'[1]ADHC Rates'!$A$7:$D$156,4,FALSE)</f>
        <v>Sullivan County Adult Care Center</v>
      </c>
      <c r="D136" s="5">
        <v>107.14</v>
      </c>
      <c r="E136" s="6">
        <v>1.61</v>
      </c>
      <c r="F136" s="6">
        <f t="shared" si="3"/>
        <v>108.75</v>
      </c>
      <c r="G136" s="5">
        <v>107.14</v>
      </c>
      <c r="H136" s="6">
        <v>1.61</v>
      </c>
      <c r="I136" s="6">
        <v>1.61</v>
      </c>
      <c r="J136" s="6">
        <f t="shared" si="4"/>
        <v>-8.0500000000000016E-2</v>
      </c>
      <c r="K136" s="8">
        <f t="shared" si="5"/>
        <v>108.6695</v>
      </c>
    </row>
    <row r="137" spans="1:11" x14ac:dyDescent="0.25">
      <c r="A137" t="s">
        <v>124</v>
      </c>
      <c r="B137" t="s">
        <v>145</v>
      </c>
      <c r="C137" t="str">
        <f>VLOOKUP(A137,'[1]ADHC Rates'!$A$7:$D$156,4,FALSE)</f>
        <v>Susquehanna Nursing &amp; Rehabilitation Center LLC</v>
      </c>
      <c r="D137" s="5">
        <v>77.89</v>
      </c>
      <c r="E137" s="6">
        <v>1.19</v>
      </c>
      <c r="F137" s="6">
        <f t="shared" ref="F137:F159" si="6">E137+D137</f>
        <v>79.08</v>
      </c>
      <c r="G137" s="5">
        <v>69.97</v>
      </c>
      <c r="H137" s="6">
        <v>1.19</v>
      </c>
      <c r="I137" s="6">
        <v>6.89</v>
      </c>
      <c r="J137" s="6">
        <f t="shared" ref="J137:J159" si="7">I137*-0.05</f>
        <v>-0.34450000000000003</v>
      </c>
      <c r="K137" s="8">
        <f t="shared" ref="K137:K159" si="8">G137+H137+J137</f>
        <v>70.8155</v>
      </c>
    </row>
    <row r="138" spans="1:11" x14ac:dyDescent="0.25">
      <c r="A138" t="s">
        <v>125</v>
      </c>
      <c r="B138" t="s">
        <v>145</v>
      </c>
      <c r="C138" t="str">
        <f>VLOOKUP(A138,'[1]ADHC Rates'!$A$7:$D$156,4,FALSE)</f>
        <v>Ten Broeck Center for Rehabilitation and Nursing</v>
      </c>
      <c r="D138" s="5">
        <v>111.45</v>
      </c>
      <c r="E138" s="6">
        <v>1.67</v>
      </c>
      <c r="F138" s="6">
        <f t="shared" si="6"/>
        <v>113.12</v>
      </c>
      <c r="G138" s="5">
        <v>111.45</v>
      </c>
      <c r="H138" s="6">
        <v>1.67</v>
      </c>
      <c r="I138" s="6">
        <v>7.26</v>
      </c>
      <c r="J138" s="6">
        <f t="shared" si="7"/>
        <v>-0.36299999999999999</v>
      </c>
      <c r="K138" s="8">
        <f t="shared" si="8"/>
        <v>112.75700000000001</v>
      </c>
    </row>
    <row r="139" spans="1:11" x14ac:dyDescent="0.25">
      <c r="A139" t="s">
        <v>126</v>
      </c>
      <c r="B139" t="s">
        <v>145</v>
      </c>
      <c r="C139" t="str">
        <f>VLOOKUP(A139,'[1]ADHC Rates'!$A$7:$D$156,4,FALSE)</f>
        <v>The Commons on St. Anthony, A Skilled Nursing &amp; Short Term Rehabilitation Commun</v>
      </c>
      <c r="D139" s="5">
        <v>90.45</v>
      </c>
      <c r="E139" s="6">
        <v>1.36</v>
      </c>
      <c r="F139" s="6">
        <f t="shared" si="6"/>
        <v>91.81</v>
      </c>
      <c r="G139" s="5">
        <v>90.45</v>
      </c>
      <c r="H139" s="6">
        <v>1.36</v>
      </c>
      <c r="I139" s="6">
        <v>2.38</v>
      </c>
      <c r="J139" s="6">
        <f t="shared" si="7"/>
        <v>-0.11899999999999999</v>
      </c>
      <c r="K139" s="8">
        <f t="shared" si="8"/>
        <v>91.691000000000003</v>
      </c>
    </row>
    <row r="140" spans="1:11" x14ac:dyDescent="0.25">
      <c r="A140" t="s">
        <v>127</v>
      </c>
      <c r="B140" t="s">
        <v>145</v>
      </c>
      <c r="C140" t="str">
        <f>VLOOKUP(A140,'[1]ADHC Rates'!$A$7:$D$156,4,FALSE)</f>
        <v>The Grand Rehabilitation and Nursing at Mohawk</v>
      </c>
      <c r="D140" s="5">
        <v>114.15</v>
      </c>
      <c r="E140" s="6">
        <v>1.71</v>
      </c>
      <c r="F140" s="6">
        <f t="shared" si="6"/>
        <v>115.86</v>
      </c>
      <c r="G140" s="5">
        <v>114.15</v>
      </c>
      <c r="H140" s="6">
        <v>1.71</v>
      </c>
      <c r="I140" s="6">
        <v>5.29</v>
      </c>
      <c r="J140" s="6">
        <f t="shared" si="7"/>
        <v>-0.26450000000000001</v>
      </c>
      <c r="K140" s="8">
        <f t="shared" si="8"/>
        <v>115.5955</v>
      </c>
    </row>
    <row r="141" spans="1:11" x14ac:dyDescent="0.25">
      <c r="A141" t="s">
        <v>128</v>
      </c>
      <c r="B141" t="s">
        <v>145</v>
      </c>
      <c r="C141" t="str">
        <f>VLOOKUP(A141,'[1]ADHC Rates'!$A$7:$D$156,4,FALSE)</f>
        <v>The Grand Rehabilitation and Nursing at River Valley</v>
      </c>
      <c r="D141" s="5">
        <v>82.32</v>
      </c>
      <c r="E141" s="6">
        <v>1.27</v>
      </c>
      <c r="F141" s="6">
        <f t="shared" si="6"/>
        <v>83.589999999999989</v>
      </c>
      <c r="G141" s="5">
        <v>82.32</v>
      </c>
      <c r="H141" s="6">
        <v>1.27</v>
      </c>
      <c r="I141" s="6">
        <v>8.7100000000000009</v>
      </c>
      <c r="J141" s="6">
        <f t="shared" si="7"/>
        <v>-0.43550000000000005</v>
      </c>
      <c r="K141" s="8">
        <f t="shared" si="8"/>
        <v>83.154499999999985</v>
      </c>
    </row>
    <row r="142" spans="1:11" x14ac:dyDescent="0.25">
      <c r="A142" t="s">
        <v>129</v>
      </c>
      <c r="B142" t="s">
        <v>145</v>
      </c>
      <c r="C142" t="str">
        <f>VLOOKUP(A142,'[1]ADHC Rates'!$A$7:$D$156,4,FALSE)</f>
        <v>The Grand Rehabilitation and Nursing at Rome</v>
      </c>
      <c r="D142" s="5">
        <v>57.9</v>
      </c>
      <c r="E142" s="6">
        <v>0.92</v>
      </c>
      <c r="F142" s="6">
        <f t="shared" si="6"/>
        <v>58.82</v>
      </c>
      <c r="G142" s="5">
        <v>55.21</v>
      </c>
      <c r="H142" s="6">
        <v>0.92</v>
      </c>
      <c r="I142" s="6">
        <v>3.6</v>
      </c>
      <c r="J142" s="6">
        <f t="shared" si="7"/>
        <v>-0.18000000000000002</v>
      </c>
      <c r="K142" s="8">
        <f t="shared" si="8"/>
        <v>55.95</v>
      </c>
    </row>
    <row r="143" spans="1:11" x14ac:dyDescent="0.25">
      <c r="A143" t="s">
        <v>130</v>
      </c>
      <c r="B143" t="s">
        <v>145</v>
      </c>
      <c r="C143" t="str">
        <f>VLOOKUP(A143,'[1]ADHC Rates'!$A$7:$D$156,4,FALSE)</f>
        <v>The Grove at Valhalla Rehabilitation and Nursing Center</v>
      </c>
      <c r="D143" s="5">
        <v>111.22</v>
      </c>
      <c r="E143" s="6">
        <v>1.72</v>
      </c>
      <c r="F143" s="6">
        <f t="shared" si="6"/>
        <v>112.94</v>
      </c>
      <c r="G143" s="5">
        <v>111.22</v>
      </c>
      <c r="H143" s="6">
        <v>1.72</v>
      </c>
      <c r="I143" s="6">
        <v>0</v>
      </c>
      <c r="J143" s="6">
        <f t="shared" si="7"/>
        <v>0</v>
      </c>
      <c r="K143" s="8">
        <f t="shared" si="8"/>
        <v>112.94</v>
      </c>
    </row>
    <row r="144" spans="1:11" x14ac:dyDescent="0.25">
      <c r="A144" t="s">
        <v>131</v>
      </c>
      <c r="B144" t="s">
        <v>146</v>
      </c>
      <c r="C144" t="str">
        <f>VLOOKUP(A144,'[1]ADHC Rates'!$A$7:$D$156,4,FALSE)</f>
        <v>The Hamlet Rehabilitation and Healthcare Center at Nesconset</v>
      </c>
      <c r="D144" s="5">
        <v>132.4</v>
      </c>
      <c r="E144" s="6">
        <v>1.96</v>
      </c>
      <c r="F144" s="6">
        <f t="shared" si="6"/>
        <v>134.36000000000001</v>
      </c>
      <c r="G144" s="5">
        <v>132.4</v>
      </c>
      <c r="H144" s="6">
        <v>1.96</v>
      </c>
      <c r="I144" s="6">
        <v>4.5199999999999996</v>
      </c>
      <c r="J144" s="6">
        <f t="shared" si="7"/>
        <v>-0.22599999999999998</v>
      </c>
      <c r="K144" s="8">
        <f t="shared" si="8"/>
        <v>134.13400000000001</v>
      </c>
    </row>
    <row r="145" spans="1:11" x14ac:dyDescent="0.25">
      <c r="A145" t="s">
        <v>131</v>
      </c>
      <c r="B145" t="s">
        <v>147</v>
      </c>
      <c r="C145" t="str">
        <f>VLOOKUP(A145,'[1]ADHC Rates'!$A$7:$D$156,4,FALSE)</f>
        <v>The Hamlet Rehabilitation and Healthcare Center at Nesconset</v>
      </c>
      <c r="D145" s="5">
        <v>129.19</v>
      </c>
      <c r="E145" s="6">
        <v>1.96</v>
      </c>
      <c r="F145" s="6">
        <f t="shared" si="6"/>
        <v>131.15</v>
      </c>
      <c r="G145" s="5">
        <v>129.19</v>
      </c>
      <c r="H145" s="6">
        <v>1.96</v>
      </c>
      <c r="I145" s="6">
        <v>6.59</v>
      </c>
      <c r="J145" s="6">
        <f t="shared" si="7"/>
        <v>-0.32950000000000002</v>
      </c>
      <c r="K145" s="8">
        <f t="shared" si="8"/>
        <v>130.82050000000001</v>
      </c>
    </row>
    <row r="146" spans="1:11" x14ac:dyDescent="0.25">
      <c r="A146" t="s">
        <v>132</v>
      </c>
      <c r="B146" t="s">
        <v>145</v>
      </c>
      <c r="C146" t="str">
        <f>VLOOKUP(A146,'[1]ADHC Rates'!$A$7:$D$156,4,FALSE)</f>
        <v>The Highlands Living Center</v>
      </c>
      <c r="D146" s="5">
        <v>102.45</v>
      </c>
      <c r="E146" s="6">
        <v>1.54</v>
      </c>
      <c r="F146" s="6">
        <f t="shared" si="6"/>
        <v>103.99000000000001</v>
      </c>
      <c r="G146" s="5">
        <v>102.45</v>
      </c>
      <c r="H146" s="6">
        <v>1.54</v>
      </c>
      <c r="I146" s="6">
        <v>8.6300000000000008</v>
      </c>
      <c r="J146" s="6">
        <f t="shared" si="7"/>
        <v>-0.43150000000000005</v>
      </c>
      <c r="K146" s="8">
        <f t="shared" si="8"/>
        <v>103.55850000000001</v>
      </c>
    </row>
    <row r="147" spans="1:11" x14ac:dyDescent="0.25">
      <c r="A147" t="s">
        <v>133</v>
      </c>
      <c r="B147" t="s">
        <v>145</v>
      </c>
      <c r="C147" t="str">
        <f>VLOOKUP(A147,'[1]ADHC Rates'!$A$7:$D$156,4,FALSE)</f>
        <v>The New Jewish Home, Manhattan</v>
      </c>
      <c r="D147" s="5">
        <v>178.32</v>
      </c>
      <c r="E147" s="6">
        <v>2.67</v>
      </c>
      <c r="F147" s="6">
        <f t="shared" si="6"/>
        <v>180.98999999999998</v>
      </c>
      <c r="G147" s="5">
        <v>178.32</v>
      </c>
      <c r="H147" s="6">
        <v>2.67</v>
      </c>
      <c r="I147" s="6">
        <v>3.14</v>
      </c>
      <c r="J147" s="6">
        <f t="shared" si="7"/>
        <v>-0.15700000000000003</v>
      </c>
      <c r="K147" s="8">
        <f t="shared" si="8"/>
        <v>180.83299999999997</v>
      </c>
    </row>
    <row r="148" spans="1:11" x14ac:dyDescent="0.25">
      <c r="A148" t="s">
        <v>134</v>
      </c>
      <c r="B148" t="s">
        <v>145</v>
      </c>
      <c r="C148" t="str">
        <f>VLOOKUP(A148,'[1]ADHC Rates'!$A$7:$D$156,4,FALSE)</f>
        <v>The New Jewish Home, Sarah Neuman</v>
      </c>
      <c r="D148" s="5">
        <v>127.45</v>
      </c>
      <c r="E148" s="6">
        <v>1.9</v>
      </c>
      <c r="F148" s="6">
        <f t="shared" si="6"/>
        <v>129.35</v>
      </c>
      <c r="G148" s="5">
        <v>127.45</v>
      </c>
      <c r="H148" s="6">
        <v>1.9</v>
      </c>
      <c r="I148" s="6">
        <v>30.37</v>
      </c>
      <c r="J148" s="6">
        <f t="shared" si="7"/>
        <v>-1.5185000000000002</v>
      </c>
      <c r="K148" s="8">
        <f t="shared" si="8"/>
        <v>127.83149999999999</v>
      </c>
    </row>
    <row r="149" spans="1:11" x14ac:dyDescent="0.25">
      <c r="A149" t="s">
        <v>135</v>
      </c>
      <c r="B149" t="s">
        <v>145</v>
      </c>
      <c r="C149" t="str">
        <f>VLOOKUP(A149,'[1]ADHC Rates'!$A$7:$D$156,4,FALSE)</f>
        <v>The Plaza Rehab and Nursing Center (Bronx County)</v>
      </c>
      <c r="D149" s="5">
        <v>166.97</v>
      </c>
      <c r="E149" s="6">
        <v>2.5</v>
      </c>
      <c r="F149" s="6">
        <f t="shared" si="6"/>
        <v>169.47</v>
      </c>
      <c r="G149" s="5">
        <v>166.97</v>
      </c>
      <c r="H149" s="6">
        <v>2.5</v>
      </c>
      <c r="I149" s="6">
        <v>0</v>
      </c>
      <c r="J149" s="6">
        <f t="shared" si="7"/>
        <v>0</v>
      </c>
      <c r="K149" s="8">
        <f t="shared" si="8"/>
        <v>169.47</v>
      </c>
    </row>
    <row r="150" spans="1:11" x14ac:dyDescent="0.25">
      <c r="A150" t="s">
        <v>136</v>
      </c>
      <c r="B150" t="s">
        <v>145</v>
      </c>
      <c r="C150" t="str">
        <f>VLOOKUP(A150,'[1]ADHC Rates'!$A$7:$D$156,4,FALSE)</f>
        <v>The Wartburg Home</v>
      </c>
      <c r="D150" s="5">
        <v>116.17</v>
      </c>
      <c r="E150" s="6">
        <v>1.76</v>
      </c>
      <c r="F150" s="6">
        <f t="shared" si="6"/>
        <v>117.93</v>
      </c>
      <c r="G150" s="5">
        <v>116.17</v>
      </c>
      <c r="H150" s="6">
        <v>1.76</v>
      </c>
      <c r="I150" s="6">
        <v>4.6500000000000004</v>
      </c>
      <c r="J150" s="6">
        <f t="shared" si="7"/>
        <v>-0.23250000000000004</v>
      </c>
      <c r="K150" s="8">
        <f t="shared" si="8"/>
        <v>117.69750000000001</v>
      </c>
    </row>
    <row r="151" spans="1:11" x14ac:dyDescent="0.25">
      <c r="A151" t="s">
        <v>137</v>
      </c>
      <c r="B151" t="s">
        <v>145</v>
      </c>
      <c r="C151" t="str">
        <f>VLOOKUP(A151,'[1]ADHC Rates'!$A$7:$D$156,4,FALSE)</f>
        <v>Triboro Center for Rehabilitation and Nursing (Bronx County)</v>
      </c>
      <c r="D151" s="5">
        <v>74.5</v>
      </c>
      <c r="E151" s="6">
        <v>1.1200000000000001</v>
      </c>
      <c r="F151" s="6">
        <f t="shared" si="6"/>
        <v>75.62</v>
      </c>
      <c r="G151" s="5">
        <v>74.5</v>
      </c>
      <c r="H151" s="6">
        <v>1.1200000000000001</v>
      </c>
      <c r="I151" s="6">
        <v>0</v>
      </c>
      <c r="J151" s="6">
        <f t="shared" si="7"/>
        <v>0</v>
      </c>
      <c r="K151" s="8">
        <f t="shared" si="8"/>
        <v>75.62</v>
      </c>
    </row>
    <row r="152" spans="1:11" x14ac:dyDescent="0.25">
      <c r="A152" t="s">
        <v>138</v>
      </c>
      <c r="B152" t="s">
        <v>145</v>
      </c>
      <c r="C152" t="str">
        <f>VLOOKUP(A152,'[1]ADHC Rates'!$A$7:$D$156,4,FALSE)</f>
        <v>Valley Health Services Inc</v>
      </c>
      <c r="D152" s="5">
        <v>83.98</v>
      </c>
      <c r="E152" s="6">
        <v>1.28</v>
      </c>
      <c r="F152" s="6">
        <f t="shared" si="6"/>
        <v>85.26</v>
      </c>
      <c r="G152" s="5">
        <v>83.98</v>
      </c>
      <c r="H152" s="6">
        <v>1.28</v>
      </c>
      <c r="I152" s="6">
        <v>9.57</v>
      </c>
      <c r="J152" s="6">
        <f t="shared" si="7"/>
        <v>-0.47850000000000004</v>
      </c>
      <c r="K152" s="8">
        <f t="shared" si="8"/>
        <v>84.781500000000008</v>
      </c>
    </row>
    <row r="153" spans="1:11" x14ac:dyDescent="0.25">
      <c r="A153" t="s">
        <v>139</v>
      </c>
      <c r="B153" t="s">
        <v>147</v>
      </c>
      <c r="C153" t="str">
        <f>VLOOKUP(A153,'[1]ADHC Rates'!$A$7:$D$156,4,FALSE)</f>
        <v>Villagecare Rehabilitation and Nursing Center</v>
      </c>
      <c r="D153" s="5">
        <v>147.30000000000001</v>
      </c>
      <c r="E153" s="6">
        <v>2.21</v>
      </c>
      <c r="F153" s="6">
        <f t="shared" si="6"/>
        <v>149.51000000000002</v>
      </c>
      <c r="G153" s="5">
        <v>147.30000000000001</v>
      </c>
      <c r="H153" s="6">
        <v>2.21</v>
      </c>
      <c r="I153" s="6">
        <v>0</v>
      </c>
      <c r="J153" s="6">
        <f t="shared" si="7"/>
        <v>0</v>
      </c>
      <c r="K153" s="8">
        <f t="shared" si="8"/>
        <v>149.51000000000002</v>
      </c>
    </row>
    <row r="154" spans="1:11" x14ac:dyDescent="0.25">
      <c r="A154" t="s">
        <v>139</v>
      </c>
      <c r="B154" t="s">
        <v>148</v>
      </c>
      <c r="C154" t="str">
        <f>VLOOKUP(A154,'[1]ADHC Rates'!$A$7:$D$156,4,FALSE)</f>
        <v>Villagecare Rehabilitation and Nursing Center</v>
      </c>
      <c r="D154" s="5">
        <v>81.23</v>
      </c>
      <c r="E154" s="6">
        <v>2.21</v>
      </c>
      <c r="F154" s="6">
        <f t="shared" si="6"/>
        <v>83.44</v>
      </c>
      <c r="G154" s="5">
        <v>81.23</v>
      </c>
      <c r="H154" s="6">
        <v>2.21</v>
      </c>
      <c r="I154" s="6">
        <v>6.9</v>
      </c>
      <c r="J154" s="6">
        <f t="shared" si="7"/>
        <v>-0.34500000000000003</v>
      </c>
      <c r="K154" s="8">
        <f t="shared" si="8"/>
        <v>83.094999999999999</v>
      </c>
    </row>
    <row r="155" spans="1:11" x14ac:dyDescent="0.25">
      <c r="A155" t="s">
        <v>140</v>
      </c>
      <c r="B155" t="s">
        <v>145</v>
      </c>
      <c r="C155" t="str">
        <f>VLOOKUP(A155,'[1]ADHC Rates'!$A$7:$D$156,4,FALSE)</f>
        <v>Washington Center for Rehabilitation and Healthcare</v>
      </c>
      <c r="D155" s="5">
        <v>89.12</v>
      </c>
      <c r="E155" s="6">
        <v>1.23</v>
      </c>
      <c r="F155" s="6">
        <f t="shared" si="6"/>
        <v>90.350000000000009</v>
      </c>
      <c r="G155" s="5">
        <v>89.12</v>
      </c>
      <c r="H155" s="6">
        <v>1.23</v>
      </c>
      <c r="I155" s="6">
        <v>17.04</v>
      </c>
      <c r="J155" s="6">
        <f t="shared" si="7"/>
        <v>-0.85199999999999998</v>
      </c>
      <c r="K155" s="8">
        <f t="shared" si="8"/>
        <v>89.498000000000005</v>
      </c>
    </row>
    <row r="156" spans="1:11" x14ac:dyDescent="0.25">
      <c r="A156" t="s">
        <v>141</v>
      </c>
      <c r="B156" t="s">
        <v>145</v>
      </c>
      <c r="C156" t="str">
        <f>VLOOKUP(A156,'[1]ADHC Rates'!$A$7:$D$156,4,FALSE)</f>
        <v>Wayne Health Care</v>
      </c>
      <c r="D156" s="5">
        <v>100.87</v>
      </c>
      <c r="E156" s="6">
        <v>1.52</v>
      </c>
      <c r="F156" s="6">
        <f t="shared" si="6"/>
        <v>102.39</v>
      </c>
      <c r="G156" s="5">
        <v>100.87</v>
      </c>
      <c r="H156" s="6">
        <v>1.52</v>
      </c>
      <c r="I156" s="6">
        <v>1.95</v>
      </c>
      <c r="J156" s="6">
        <f t="shared" si="7"/>
        <v>-9.7500000000000003E-2</v>
      </c>
      <c r="K156" s="8">
        <f t="shared" si="8"/>
        <v>102.2925</v>
      </c>
    </row>
    <row r="157" spans="1:11" x14ac:dyDescent="0.25">
      <c r="A157" t="s">
        <v>142</v>
      </c>
      <c r="B157" t="s">
        <v>145</v>
      </c>
      <c r="C157" t="str">
        <f>VLOOKUP(A157,'[1]ADHC Rates'!$A$7:$D$156,4,FALSE)</f>
        <v>Wells Nursing Home Inc</v>
      </c>
      <c r="D157" s="5">
        <v>66.41</v>
      </c>
      <c r="E157" s="6">
        <v>0.88</v>
      </c>
      <c r="F157" s="6">
        <f t="shared" si="6"/>
        <v>67.289999999999992</v>
      </c>
      <c r="G157" s="5">
        <v>66.41</v>
      </c>
      <c r="H157" s="6">
        <v>0.88</v>
      </c>
      <c r="I157" s="6">
        <v>10.14</v>
      </c>
      <c r="J157" s="6">
        <f t="shared" si="7"/>
        <v>-0.50700000000000001</v>
      </c>
      <c r="K157" s="8">
        <f t="shared" si="8"/>
        <v>66.782999999999987</v>
      </c>
    </row>
    <row r="158" spans="1:11" x14ac:dyDescent="0.25">
      <c r="A158" t="s">
        <v>143</v>
      </c>
      <c r="B158" t="s">
        <v>145</v>
      </c>
      <c r="C158" t="str">
        <f>VLOOKUP(A158,'[1]ADHC Rates'!$A$7:$D$156,4,FALSE)</f>
        <v>Wilkinson Residential Health Care Facility</v>
      </c>
      <c r="D158" s="5">
        <v>118.18</v>
      </c>
      <c r="E158" s="6">
        <v>1.7</v>
      </c>
      <c r="F158" s="6">
        <f t="shared" si="6"/>
        <v>119.88000000000001</v>
      </c>
      <c r="G158" s="5">
        <v>118.18</v>
      </c>
      <c r="H158" s="6">
        <v>1.7</v>
      </c>
      <c r="I158" s="6">
        <v>11.9</v>
      </c>
      <c r="J158" s="6">
        <f t="shared" si="7"/>
        <v>-0.59500000000000008</v>
      </c>
      <c r="K158" s="8">
        <f t="shared" si="8"/>
        <v>119.28500000000001</v>
      </c>
    </row>
    <row r="159" spans="1:11" x14ac:dyDescent="0.25">
      <c r="A159" t="s">
        <v>144</v>
      </c>
      <c r="B159" t="s">
        <v>145</v>
      </c>
      <c r="C159" t="str">
        <f>VLOOKUP(A159,'[1]ADHC Rates'!$A$7:$D$156,4,FALSE)</f>
        <v>Yonkers Gardens Center for Nursing and Rehabilitation</v>
      </c>
      <c r="D159" s="5">
        <v>153.56</v>
      </c>
      <c r="E159" s="6">
        <v>2.2999999999999998</v>
      </c>
      <c r="F159" s="6">
        <f t="shared" si="6"/>
        <v>155.86000000000001</v>
      </c>
      <c r="G159" s="5">
        <v>153.56</v>
      </c>
      <c r="H159" s="6">
        <v>2.2999999999999998</v>
      </c>
      <c r="I159" s="6">
        <v>3.26</v>
      </c>
      <c r="J159" s="6">
        <f t="shared" si="7"/>
        <v>-0.16300000000000001</v>
      </c>
      <c r="K159" s="8">
        <f t="shared" si="8"/>
        <v>155.697</v>
      </c>
    </row>
  </sheetData>
  <mergeCells count="6">
    <mergeCell ref="A1:K1"/>
    <mergeCell ref="A2:K2"/>
    <mergeCell ref="A3:K3"/>
    <mergeCell ref="A4:K4"/>
    <mergeCell ref="D6:F6"/>
    <mergeCell ref="G6:K6"/>
  </mergeCells>
  <pageMargins left="0.7" right="0.7" top="0.75" bottom="0.75" header="0.3" footer="0.3"/>
  <pageSetup scale="61" fitToHeight="0" orientation="landscape" horizontalDpi="90" verticalDpi="90" r:id="rId1"/>
  <webPublishItems count="1">
    <webPublishItem id="8060" divId="adult_day_health_care_rates_1-2020-4-2020_8060" sourceType="range" sourceRef="A8:K159" destinationFile="C:\Users\kmm13\Desktop\Copy of adult_day_health_care_rates_1-2020-4-202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2020-08-10T18:56:58Z</cp:lastPrinted>
  <dcterms:created xsi:type="dcterms:W3CDTF">2020-08-04T14:59:47Z</dcterms:created>
  <dcterms:modified xsi:type="dcterms:W3CDTF">2020-08-10T18:57:06Z</dcterms:modified>
</cp:coreProperties>
</file>