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ospice\Hospice\Rates\Residance Rates\Hospice Residence rates 2025\Web Post\"/>
    </mc:Choice>
  </mc:AlternateContent>
  <xr:revisionPtr revIDLastSave="0" documentId="13_ncr:1_{F05DCABD-F762-4F6F-932B-9100B103A760}" xr6:coauthVersionLast="47" xr6:coauthVersionMax="47" xr10:uidLastSave="{00000000-0000-0000-0000-000000000000}"/>
  <bookViews>
    <workbookView xWindow="2760" yWindow="3525" windowWidth="21600" windowHeight="11295" xr2:uid="{CDC9B024-7F89-4AE5-A12F-04D72647F791}"/>
  </bookViews>
  <sheets>
    <sheet name="WEF RESIDENCE REFERENCE RATE" sheetId="1" r:id="rId1"/>
  </sheets>
  <externalReferences>
    <externalReference r:id="rId2"/>
    <externalReference r:id="rId3"/>
  </externalReferences>
  <definedNames>
    <definedName name="_xlnm.Print_Area" localSheetId="0">'WEF RESIDENCE REFERENCE RATE'!$A$1:$G$32</definedName>
    <definedName name="Rate_Wef">'[1]rpk04_WEF Regional Rates'!$B$17:$G$32</definedName>
    <definedName name="Units">#REF!</definedName>
    <definedName name="WEF">'[2]WEF  Region'!$A$4:$F$65</definedName>
    <definedName name="wef_rate">'WEF RESIDENCE REFERENCE RATE'!$A$17:$G$32</definedName>
    <definedName name="wef_reg">'WEF RESIDENCE REFERENCE RATE'!$A$17:$G$32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2" i="1" s="1"/>
  <c r="F32" i="1" s="1"/>
  <c r="G32" i="1" s="1"/>
  <c r="B31" i="1"/>
  <c r="C31" i="1" s="1"/>
  <c r="F31" i="1" s="1"/>
  <c r="G31" i="1" s="1"/>
  <c r="B30" i="1"/>
  <c r="C30" i="1" s="1"/>
  <c r="F30" i="1" s="1"/>
  <c r="G30" i="1" s="1"/>
  <c r="B29" i="1"/>
  <c r="C29" i="1" s="1"/>
  <c r="F29" i="1" s="1"/>
  <c r="G29" i="1" s="1"/>
  <c r="B28" i="1"/>
  <c r="C28" i="1" s="1"/>
  <c r="F28" i="1" s="1"/>
  <c r="G28" i="1" s="1"/>
  <c r="B27" i="1"/>
  <c r="C27" i="1" s="1"/>
  <c r="F27" i="1" s="1"/>
  <c r="G27" i="1" s="1"/>
  <c r="B26" i="1"/>
  <c r="C26" i="1" s="1"/>
  <c r="F26" i="1" s="1"/>
  <c r="G26" i="1" s="1"/>
  <c r="B25" i="1"/>
  <c r="C25" i="1" s="1"/>
  <c r="F25" i="1" s="1"/>
  <c r="G25" i="1" s="1"/>
  <c r="B24" i="1"/>
  <c r="C24" i="1" s="1"/>
  <c r="F24" i="1" s="1"/>
  <c r="G24" i="1" s="1"/>
  <c r="B23" i="1"/>
  <c r="C23" i="1" s="1"/>
  <c r="F23" i="1" s="1"/>
  <c r="G23" i="1" s="1"/>
  <c r="B22" i="1"/>
  <c r="C22" i="1" s="1"/>
  <c r="F22" i="1" s="1"/>
  <c r="G22" i="1" s="1"/>
  <c r="B21" i="1"/>
  <c r="C21" i="1" s="1"/>
  <c r="F21" i="1" s="1"/>
  <c r="G21" i="1" s="1"/>
  <c r="B20" i="1"/>
  <c r="C20" i="1" s="1"/>
  <c r="F20" i="1" s="1"/>
  <c r="G20" i="1" s="1"/>
  <c r="B19" i="1"/>
  <c r="C19" i="1" s="1"/>
  <c r="F19" i="1" s="1"/>
  <c r="G19" i="1" s="1"/>
  <c r="B18" i="1"/>
  <c r="C18" i="1" s="1"/>
  <c r="F18" i="1" s="1"/>
  <c r="G18" i="1" s="1"/>
  <c r="B17" i="1"/>
  <c r="C17" i="1" l="1"/>
  <c r="F17" i="1" s="1"/>
  <c r="G17" i="1" l="1"/>
</calcChain>
</file>

<file path=xl/sharedStrings.xml><?xml version="1.0" encoding="utf-8"?>
<sst xmlns="http://schemas.openxmlformats.org/spreadsheetml/2006/main" count="33" uniqueCount="33">
  <si>
    <t>New York State Department of Health</t>
  </si>
  <si>
    <t>Bureau of Long Term Care Reimbursement</t>
  </si>
  <si>
    <t>Certified Hospice Program</t>
  </si>
  <si>
    <t>Medicaid Rate Sheet</t>
  </si>
  <si>
    <t>Effective: 01/01/2025 - 12/31/2025</t>
  </si>
  <si>
    <t>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</si>
  <si>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</si>
  <si>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</si>
  <si>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</si>
  <si>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</si>
  <si>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>WEF Region</t>
  </si>
  <si>
    <t>Avg NF Rate</t>
  </si>
  <si>
    <t>94% NF Rate</t>
  </si>
  <si>
    <t>RTR Add-on</t>
  </si>
  <si>
    <r>
      <rPr>
        <b/>
        <sz val="11"/>
        <rFont val="Calibri"/>
        <family val="2"/>
      </rPr>
      <t>2022</t>
    </r>
    <r>
      <rPr>
        <b/>
        <strike/>
        <sz val="11"/>
        <rFont val="Calibri"/>
        <family val="2"/>
      </rPr>
      <t xml:space="preserve"> </t>
    </r>
    <r>
      <rPr>
        <b/>
        <sz val="11"/>
        <rFont val="Calibri"/>
        <family val="2"/>
      </rPr>
      <t>Legislative Increase</t>
    </r>
  </si>
  <si>
    <t>Total Rate</t>
  </si>
  <si>
    <t xml:space="preserve"> 2025 Final Rate (Total Rate + 1% Add on)</t>
  </si>
  <si>
    <t>ALBANY</t>
  </si>
  <si>
    <t>BINGHAMTON</t>
  </si>
  <si>
    <t>CENTRAL RURAL</t>
  </si>
  <si>
    <t>ELMIRA</t>
  </si>
  <si>
    <t>ERIE</t>
  </si>
  <si>
    <t>GLENS FALLS</t>
  </si>
  <si>
    <t>LONG ISLAND</t>
  </si>
  <si>
    <t>NEW YORK CITY</t>
  </si>
  <si>
    <t>NORTHERN RURAL</t>
  </si>
  <si>
    <t>ORANGE</t>
  </si>
  <si>
    <t>POUGHKEEPSIE</t>
  </si>
  <si>
    <t>ROCHESTER</t>
  </si>
  <si>
    <t>SYRACUSE</t>
  </si>
  <si>
    <t>UTICA</t>
  </si>
  <si>
    <t>WESTCHESTER</t>
  </si>
  <si>
    <t>WESTERN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</si>
</sst>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trike/>
      <sz val="11"/>
      <name val="Calibri"/>
      <family val="2"/>
    </font>
    <font>
      <b/>
      <sz val="1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NumberFormat="1" applyFont="1" applyFill="1" applyBorder="1" applyAlignment="1">
      <alignment horizontal="centerContinuous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Continuous" vertical="center"/>
    </xf>
    <xf numFmtId="0" fontId="4" fillId="2" borderId="1" xfId="1" applyNumberFormat="1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8" fontId="0" fillId="0" borderId="1" xfId="0" applyNumberFormat="1" applyFont="1" applyFill="1" applyBorder="1" applyAlignment="1"/>
    <xf numFmtId="8" fontId="3" fillId="0" borderId="1" xfId="0" applyNumberFormat="1" applyFont="1" applyFill="1" applyBorder="1" applyAlignment="1"/>
    <xf numFmtId="164" fontId="0" fillId="0" borderId="1" xfId="0" applyNumberFormat="1" applyBorder="1"/>
    <xf numFmtId="8" fontId="0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7" fillId="0" borderId="0" xfId="0" applyNumberFormat="1" applyFont="1" applyFill="1" applyBorder="1" applyAlignment="1"/>
    <xf numFmtId="164" fontId="0" fillId="0" borderId="0" xfId="0" applyNumberFormat="1" applyBorder="1"/>
  </cellXfs>
  <cellStyles count="2">
    <cellStyle name="Normal" xfId="0" builtinId="0"/>
    <cellStyle name="Normal 4" xfId="1" xr:uid="{47E2F920-58F8-4A19-BC3C-F533018BC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Hospice\Hospice\Rates\Residance%20Rates\Hospice%20Residence%20rates%202021\Jan%2021%20NHRates%20tto%20Avg%20Hospic%20rates%20Aut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ospice\Hospice\Rates\Residance%20Rates\Hospice%20Residence%20rates%202025\Copy%20of%20Hospice_2025_WEF%20Regional%20Residence_Rates%202025%20Worksheets%20A.xlsx" TargetMode="External"/><Relationship Id="rId1" Type="http://schemas.openxmlformats.org/officeDocument/2006/relationships/externalLinkPath" Target="/Hospice/Hospice/Rates/Residance%20Rates/Hospice%20Residence%20rates%202025/Copy%20of%20Hospice_2025_WEF%20Regional%20Residence_Rates%202025%20Worksheets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F  Region"/>
      <sheetName val="2021 Rates"/>
      <sheetName val="2019 Days"/>
      <sheetName val="Combo"/>
      <sheetName val="Pivot Calculation"/>
      <sheetName val="rpk04_WEF Regional Rates"/>
      <sheetName val="Fiscal Impact"/>
      <sheetName val="CSV"/>
      <sheetName val="2020 Hospice 3990"/>
    </sheetNames>
    <sheetDataSet>
      <sheetData sheetId="0">
        <row r="4">
          <cell r="A4" t="str">
            <v>13</v>
          </cell>
        </row>
      </sheetData>
      <sheetData sheetId="1">
        <row r="3">
          <cell r="A3" t="str">
            <v>295030230</v>
          </cell>
        </row>
      </sheetData>
      <sheetData sheetId="2">
        <row r="3">
          <cell r="A3" t="str">
            <v>2950302</v>
          </cell>
        </row>
      </sheetData>
      <sheetData sheetId="3"/>
      <sheetData sheetId="4">
        <row r="5">
          <cell r="E5" t="str">
            <v>ALBANY</v>
          </cell>
        </row>
      </sheetData>
      <sheetData sheetId="5">
        <row r="17">
          <cell r="B17" t="str">
            <v>ALBANY</v>
          </cell>
          <cell r="C17">
            <v>218.40953229896465</v>
          </cell>
          <cell r="D17">
            <v>205.3</v>
          </cell>
          <cell r="E17">
            <v>9.92</v>
          </cell>
          <cell r="F17">
            <v>21.58</v>
          </cell>
          <cell r="G17">
            <v>236.8</v>
          </cell>
        </row>
        <row r="18">
          <cell r="B18" t="str">
            <v>BINGHAMTON</v>
          </cell>
          <cell r="C18">
            <v>208.35967642534303</v>
          </cell>
          <cell r="D18">
            <v>195.86</v>
          </cell>
          <cell r="E18">
            <v>9.92</v>
          </cell>
          <cell r="F18">
            <v>20.564</v>
          </cell>
          <cell r="G18">
            <v>226.34399999999999</v>
          </cell>
        </row>
        <row r="19">
          <cell r="B19" t="str">
            <v>CENTRAL RURAL</v>
          </cell>
          <cell r="C19">
            <v>189.74664961352616</v>
          </cell>
          <cell r="D19">
            <v>178.36</v>
          </cell>
          <cell r="E19">
            <v>9.92</v>
          </cell>
          <cell r="F19">
            <v>18.361000000000001</v>
          </cell>
          <cell r="G19">
            <v>206.64099999999999</v>
          </cell>
        </row>
        <row r="20">
          <cell r="B20" t="str">
            <v>ELMIRA</v>
          </cell>
          <cell r="C20">
            <v>195.6055659844952</v>
          </cell>
          <cell r="D20">
            <v>183.87</v>
          </cell>
          <cell r="E20">
            <v>9.92</v>
          </cell>
          <cell r="F20">
            <v>19.279</v>
          </cell>
          <cell r="G20">
            <v>213.06899999999999</v>
          </cell>
        </row>
        <row r="21">
          <cell r="B21" t="str">
            <v>ERIE</v>
          </cell>
          <cell r="C21">
            <v>221.29552819669755</v>
          </cell>
          <cell r="D21">
            <v>208.02</v>
          </cell>
          <cell r="E21">
            <v>9.92</v>
          </cell>
          <cell r="F21">
            <v>22.085999999999999</v>
          </cell>
          <cell r="G21">
            <v>240.02600000000001</v>
          </cell>
        </row>
        <row r="22">
          <cell r="B22" t="str">
            <v>GLENS FALLS</v>
          </cell>
          <cell r="C22">
            <v>209.84591746679851</v>
          </cell>
          <cell r="D22">
            <v>197.26</v>
          </cell>
          <cell r="E22">
            <v>9.92</v>
          </cell>
          <cell r="F22">
            <v>19.103999999999999</v>
          </cell>
          <cell r="G22">
            <v>226.28399999999999</v>
          </cell>
        </row>
        <row r="23">
          <cell r="B23" t="str">
            <v>LONG ISLAND</v>
          </cell>
          <cell r="C23">
            <v>275.47683388889186</v>
          </cell>
          <cell r="D23">
            <v>258.95</v>
          </cell>
          <cell r="E23">
            <v>9.92</v>
          </cell>
          <cell r="F23">
            <v>26.876000000000001</v>
          </cell>
          <cell r="G23">
            <v>295.74599999999998</v>
          </cell>
        </row>
        <row r="24">
          <cell r="B24" t="str">
            <v>NEW YORK CITY</v>
          </cell>
          <cell r="C24">
            <v>294.17275829398875</v>
          </cell>
          <cell r="D24">
            <v>276.52</v>
          </cell>
          <cell r="E24">
            <v>9.92</v>
          </cell>
          <cell r="F24">
            <v>27.974000000000004</v>
          </cell>
          <cell r="G24">
            <v>314.41399999999999</v>
          </cell>
        </row>
        <row r="25">
          <cell r="B25" t="str">
            <v>NORTHERN RURAL</v>
          </cell>
          <cell r="C25">
            <v>188.88837891868488</v>
          </cell>
          <cell r="D25">
            <v>177.56</v>
          </cell>
          <cell r="E25">
            <v>9.92</v>
          </cell>
          <cell r="F25">
            <v>18.834</v>
          </cell>
          <cell r="G25">
            <v>206.31399999999999</v>
          </cell>
        </row>
        <row r="26">
          <cell r="B26" t="str">
            <v>ORANGE</v>
          </cell>
          <cell r="C26">
            <v>235.47797966012706</v>
          </cell>
          <cell r="D26">
            <v>221.35</v>
          </cell>
          <cell r="E26">
            <v>9.92</v>
          </cell>
          <cell r="F26">
            <v>22.367999999999999</v>
          </cell>
          <cell r="G26">
            <v>253.63799999999998</v>
          </cell>
        </row>
        <row r="27">
          <cell r="B27" t="str">
            <v>POUGHKEEPSIE</v>
          </cell>
          <cell r="C27">
            <v>229.76615031206225</v>
          </cell>
          <cell r="D27">
            <v>215.98</v>
          </cell>
          <cell r="E27">
            <v>9.92</v>
          </cell>
          <cell r="F27">
            <v>22.532</v>
          </cell>
          <cell r="G27">
            <v>248.43199999999999</v>
          </cell>
        </row>
        <row r="28">
          <cell r="B28" t="str">
            <v>ROCHESTER</v>
          </cell>
          <cell r="C28">
            <v>208.23064932156549</v>
          </cell>
          <cell r="D28">
            <v>195.74</v>
          </cell>
          <cell r="E28">
            <v>9.92</v>
          </cell>
          <cell r="F28">
            <v>21.370999999999999</v>
          </cell>
          <cell r="G28">
            <v>227.03100000000001</v>
          </cell>
        </row>
        <row r="29">
          <cell r="B29" t="str">
            <v>SYRACUSE</v>
          </cell>
          <cell r="C29">
            <v>214.10515473741253</v>
          </cell>
          <cell r="D29">
            <v>201.26</v>
          </cell>
          <cell r="E29">
            <v>9.92</v>
          </cell>
          <cell r="F29">
            <v>21.68</v>
          </cell>
          <cell r="G29">
            <v>232.85999999999999</v>
          </cell>
        </row>
        <row r="30">
          <cell r="B30" t="str">
            <v>UTICA</v>
          </cell>
          <cell r="C30">
            <v>196.1210150209219</v>
          </cell>
          <cell r="D30">
            <v>184.35</v>
          </cell>
          <cell r="E30">
            <v>9.92</v>
          </cell>
          <cell r="F30">
            <v>19.144000000000002</v>
          </cell>
          <cell r="G30">
            <v>213.41399999999999</v>
          </cell>
        </row>
        <row r="31">
          <cell r="B31" t="str">
            <v>WESTCHESTER</v>
          </cell>
          <cell r="C31">
            <v>271.24064885578235</v>
          </cell>
          <cell r="D31">
            <v>254.97</v>
          </cell>
          <cell r="E31">
            <v>9.92</v>
          </cell>
          <cell r="F31">
            <v>25.846</v>
          </cell>
          <cell r="G31">
            <v>290.73599999999999</v>
          </cell>
        </row>
        <row r="32">
          <cell r="B32" t="str">
            <v>WESTERN RURAL</v>
          </cell>
          <cell r="C32">
            <v>209.31393032864673</v>
          </cell>
          <cell r="D32">
            <v>196.76</v>
          </cell>
          <cell r="E32">
            <v>9.92</v>
          </cell>
          <cell r="F32">
            <v>19.545999999999999</v>
          </cell>
          <cell r="G32">
            <v>226.22599999999997</v>
          </cell>
        </row>
      </sheetData>
      <sheetData sheetId="6"/>
      <sheetData sheetId="7"/>
      <sheetData sheetId="8">
        <row r="10">
          <cell r="A10" t="str">
            <v xml:space="preserve">00955835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F  Region"/>
      <sheetName val="2025 NH Rates"/>
      <sheetName val="2023 NH Days"/>
      <sheetName val="NH Rates_Region"/>
      <sheetName val="NH Data_Pivot Calculation"/>
      <sheetName val="WEF RESIDENCE REFERENCE RATE"/>
      <sheetName val="Fiscal impact"/>
      <sheetName val="CSV"/>
      <sheetName val="2021 Hospice 3990"/>
      <sheetName val="2024_Hospice 3990"/>
      <sheetName val="Notes"/>
    </sheetNames>
    <sheetDataSet>
      <sheetData sheetId="0">
        <row r="4">
          <cell r="A4" t="str">
            <v>13</v>
          </cell>
          <cell r="B4" t="str">
            <v>13</v>
          </cell>
          <cell r="C4">
            <v>9</v>
          </cell>
          <cell r="D4" t="str">
            <v>POUGHKEEPSIE</v>
          </cell>
          <cell r="E4" t="str">
            <v>E</v>
          </cell>
          <cell r="F4" t="str">
            <v>DUTCHESS</v>
          </cell>
        </row>
        <row r="5">
          <cell r="A5" t="str">
            <v>29</v>
          </cell>
          <cell r="B5" t="str">
            <v>29</v>
          </cell>
          <cell r="C5">
            <v>6</v>
          </cell>
          <cell r="D5" t="str">
            <v>LONG ISLAND</v>
          </cell>
          <cell r="E5" t="str">
            <v>E</v>
          </cell>
          <cell r="F5" t="str">
            <v>NASSAU</v>
          </cell>
        </row>
        <row r="6">
          <cell r="A6" t="str">
            <v>35</v>
          </cell>
          <cell r="B6" t="str">
            <v>35</v>
          </cell>
          <cell r="C6">
            <v>7</v>
          </cell>
          <cell r="D6" t="str">
            <v>ORANGE</v>
          </cell>
          <cell r="E6" t="str">
            <v>E</v>
          </cell>
          <cell r="F6" t="str">
            <v>ORANGE</v>
          </cell>
        </row>
        <row r="7">
          <cell r="A7" t="str">
            <v>39</v>
          </cell>
          <cell r="B7" t="str">
            <v>39</v>
          </cell>
          <cell r="C7">
            <v>9</v>
          </cell>
          <cell r="D7" t="str">
            <v>POUGHKEEPSIE</v>
          </cell>
          <cell r="E7" t="str">
            <v>E</v>
          </cell>
          <cell r="F7" t="str">
            <v>PUTNAM</v>
          </cell>
        </row>
        <row r="8">
          <cell r="A8" t="str">
            <v>43</v>
          </cell>
          <cell r="B8" t="str">
            <v>43</v>
          </cell>
          <cell r="C8">
            <v>14</v>
          </cell>
          <cell r="D8" t="str">
            <v>WESTCHESTER</v>
          </cell>
          <cell r="E8" t="str">
            <v>E</v>
          </cell>
          <cell r="F8" t="str">
            <v>ROCKLAND</v>
          </cell>
        </row>
        <row r="9">
          <cell r="A9" t="str">
            <v>51</v>
          </cell>
          <cell r="B9" t="str">
            <v>51</v>
          </cell>
          <cell r="C9">
            <v>6</v>
          </cell>
          <cell r="D9" t="str">
            <v>LONG ISLAND</v>
          </cell>
          <cell r="E9" t="str">
            <v>E</v>
          </cell>
          <cell r="F9" t="str">
            <v>SUFFOLK</v>
          </cell>
        </row>
        <row r="10">
          <cell r="A10" t="str">
            <v>59</v>
          </cell>
          <cell r="B10" t="str">
            <v>59</v>
          </cell>
          <cell r="C10">
            <v>14</v>
          </cell>
          <cell r="D10" t="str">
            <v>WESTCHESTER</v>
          </cell>
          <cell r="E10" t="str">
            <v>E</v>
          </cell>
          <cell r="F10" t="str">
            <v>WESTCHESTER</v>
          </cell>
        </row>
        <row r="11">
          <cell r="A11" t="str">
            <v>70</v>
          </cell>
          <cell r="B11" t="str">
            <v>70</v>
          </cell>
          <cell r="C11">
            <v>8</v>
          </cell>
          <cell r="D11" t="str">
            <v>NEW YORK CITY</v>
          </cell>
          <cell r="E11" t="str">
            <v>N</v>
          </cell>
          <cell r="F11" t="str">
            <v>BRONX</v>
          </cell>
        </row>
        <row r="12">
          <cell r="A12" t="str">
            <v>70</v>
          </cell>
          <cell r="B12" t="str">
            <v>70</v>
          </cell>
          <cell r="C12">
            <v>8</v>
          </cell>
          <cell r="D12" t="str">
            <v>NEW YORK CITY</v>
          </cell>
          <cell r="E12" t="str">
            <v>N</v>
          </cell>
          <cell r="F12" t="str">
            <v>KINGS</v>
          </cell>
        </row>
        <row r="13">
          <cell r="A13" t="str">
            <v>70</v>
          </cell>
          <cell r="B13" t="str">
            <v>70</v>
          </cell>
          <cell r="C13">
            <v>8</v>
          </cell>
          <cell r="D13" t="str">
            <v>NEW YORK CITY</v>
          </cell>
          <cell r="E13" t="str">
            <v>N</v>
          </cell>
          <cell r="F13" t="str">
            <v>NEW YORK</v>
          </cell>
        </row>
        <row r="14">
          <cell r="A14" t="str">
            <v>70</v>
          </cell>
          <cell r="B14" t="str">
            <v>70</v>
          </cell>
          <cell r="C14">
            <v>8</v>
          </cell>
          <cell r="D14" t="str">
            <v>NEW YORK CITY</v>
          </cell>
          <cell r="E14" t="str">
            <v>N</v>
          </cell>
          <cell r="F14" t="str">
            <v>QUEENS</v>
          </cell>
        </row>
        <row r="15">
          <cell r="A15" t="str">
            <v>70</v>
          </cell>
          <cell r="B15" t="str">
            <v>70</v>
          </cell>
          <cell r="C15">
            <v>8</v>
          </cell>
          <cell r="D15" t="str">
            <v>NEW YORK CITY</v>
          </cell>
          <cell r="E15" t="str">
            <v>N</v>
          </cell>
          <cell r="F15" t="str">
            <v>RICHMOND</v>
          </cell>
        </row>
        <row r="16">
          <cell r="A16" t="str">
            <v>01</v>
          </cell>
          <cell r="B16" t="str">
            <v>01</v>
          </cell>
          <cell r="C16">
            <v>1</v>
          </cell>
          <cell r="D16" t="str">
            <v>ALBANY</v>
          </cell>
          <cell r="E16" t="str">
            <v>E</v>
          </cell>
          <cell r="F16" t="str">
            <v>ALBANY</v>
          </cell>
        </row>
        <row r="17">
          <cell r="A17" t="str">
            <v>02</v>
          </cell>
          <cell r="B17" t="str">
            <v>02</v>
          </cell>
          <cell r="C17">
            <v>16</v>
          </cell>
          <cell r="D17" t="str">
            <v>WESTERN RURAL</v>
          </cell>
          <cell r="E17" t="str">
            <v>N</v>
          </cell>
          <cell r="F17" t="str">
            <v>ALLEGANY</v>
          </cell>
        </row>
        <row r="18">
          <cell r="A18" t="str">
            <v>03</v>
          </cell>
          <cell r="B18" t="str">
            <v>03</v>
          </cell>
          <cell r="C18">
            <v>2</v>
          </cell>
          <cell r="D18" t="str">
            <v>BINGHAMTON</v>
          </cell>
          <cell r="E18" t="str">
            <v>E</v>
          </cell>
          <cell r="F18" t="str">
            <v>BROOME</v>
          </cell>
        </row>
        <row r="19">
          <cell r="A19" t="str">
            <v>04</v>
          </cell>
          <cell r="B19" t="str">
            <v>04</v>
          </cell>
          <cell r="C19">
            <v>3</v>
          </cell>
          <cell r="D19" t="str">
            <v>ERIE</v>
          </cell>
          <cell r="E19" t="str">
            <v>N</v>
          </cell>
          <cell r="F19" t="str">
            <v>CATTARAUGUS</v>
          </cell>
        </row>
        <row r="20">
          <cell r="A20" t="str">
            <v>05</v>
          </cell>
          <cell r="B20" t="str">
            <v>05</v>
          </cell>
          <cell r="C20">
            <v>11</v>
          </cell>
          <cell r="D20" t="str">
            <v>CENTRAL RURAL</v>
          </cell>
          <cell r="E20" t="str">
            <v>E</v>
          </cell>
          <cell r="F20" t="str">
            <v>CAYUGA</v>
          </cell>
        </row>
        <row r="21">
          <cell r="A21" t="str">
            <v>06</v>
          </cell>
          <cell r="B21" t="str">
            <v>06</v>
          </cell>
          <cell r="C21">
            <v>3</v>
          </cell>
          <cell r="D21" t="str">
            <v>ERIE</v>
          </cell>
          <cell r="E21" t="str">
            <v>N</v>
          </cell>
          <cell r="F21" t="str">
            <v>CHAUTAUQUA</v>
          </cell>
        </row>
        <row r="22">
          <cell r="A22" t="str">
            <v>07</v>
          </cell>
          <cell r="B22" t="str">
            <v>07</v>
          </cell>
          <cell r="C22">
            <v>4</v>
          </cell>
          <cell r="D22" t="str">
            <v>ELMIRA</v>
          </cell>
          <cell r="E22" t="str">
            <v>N</v>
          </cell>
          <cell r="F22" t="str">
            <v>CHEMUNG</v>
          </cell>
        </row>
        <row r="23">
          <cell r="A23" t="str">
            <v>08</v>
          </cell>
          <cell r="B23" t="str">
            <v>08</v>
          </cell>
          <cell r="C23">
            <v>7</v>
          </cell>
          <cell r="D23" t="str">
            <v>ORANGE</v>
          </cell>
          <cell r="E23" t="str">
            <v>E</v>
          </cell>
          <cell r="F23" t="str">
            <v>CHENANGO</v>
          </cell>
        </row>
        <row r="24">
          <cell r="A24" t="str">
            <v>09</v>
          </cell>
          <cell r="B24" t="str">
            <v>09</v>
          </cell>
          <cell r="C24">
            <v>15</v>
          </cell>
          <cell r="D24" t="str">
            <v>NORTHERN RURAL</v>
          </cell>
          <cell r="E24" t="str">
            <v>N</v>
          </cell>
          <cell r="F24" t="str">
            <v>CLINTON</v>
          </cell>
        </row>
        <row r="25">
          <cell r="A25" t="str">
            <v>10</v>
          </cell>
          <cell r="B25" t="str">
            <v>10</v>
          </cell>
          <cell r="C25">
            <v>1</v>
          </cell>
          <cell r="D25" t="str">
            <v>ALBANY</v>
          </cell>
          <cell r="E25" t="str">
            <v>E</v>
          </cell>
          <cell r="F25" t="str">
            <v>COLUMBIA</v>
          </cell>
        </row>
        <row r="26">
          <cell r="A26" t="str">
            <v>11</v>
          </cell>
          <cell r="B26" t="str">
            <v>11</v>
          </cell>
          <cell r="C26">
            <v>11</v>
          </cell>
          <cell r="D26" t="str">
            <v>CENTRAL RURAL</v>
          </cell>
          <cell r="E26" t="str">
            <v>E</v>
          </cell>
          <cell r="F26" t="str">
            <v>CORTLAND</v>
          </cell>
        </row>
        <row r="27">
          <cell r="A27" t="str">
            <v>12</v>
          </cell>
          <cell r="B27" t="str">
            <v>12</v>
          </cell>
          <cell r="C27">
            <v>7</v>
          </cell>
          <cell r="D27" t="str">
            <v>ORANGE</v>
          </cell>
          <cell r="E27" t="str">
            <v>E</v>
          </cell>
          <cell r="F27" t="str">
            <v>DELAWARE</v>
          </cell>
        </row>
        <row r="28">
          <cell r="A28" t="str">
            <v>14</v>
          </cell>
          <cell r="B28" t="str">
            <v>14</v>
          </cell>
          <cell r="C28">
            <v>3</v>
          </cell>
          <cell r="D28" t="str">
            <v>ERIE</v>
          </cell>
          <cell r="E28" t="str">
            <v>N</v>
          </cell>
          <cell r="F28" t="str">
            <v>ERIE</v>
          </cell>
        </row>
        <row r="29">
          <cell r="A29" t="str">
            <v>15</v>
          </cell>
          <cell r="B29" t="str">
            <v>15</v>
          </cell>
          <cell r="C29">
            <v>5</v>
          </cell>
          <cell r="D29" t="str">
            <v>GLENS FALLS</v>
          </cell>
          <cell r="E29" t="str">
            <v>E</v>
          </cell>
          <cell r="F29" t="str">
            <v>ESSEX</v>
          </cell>
        </row>
        <row r="30">
          <cell r="A30" t="str">
            <v>16</v>
          </cell>
          <cell r="B30" t="str">
            <v>16</v>
          </cell>
          <cell r="C30">
            <v>15</v>
          </cell>
          <cell r="D30" t="str">
            <v>NORTHERN RURAL</v>
          </cell>
          <cell r="E30" t="str">
            <v>N</v>
          </cell>
          <cell r="F30" t="str">
            <v>FRANKLIN</v>
          </cell>
        </row>
        <row r="31">
          <cell r="A31" t="str">
            <v>17</v>
          </cell>
          <cell r="B31" t="str">
            <v>17</v>
          </cell>
          <cell r="C31">
            <v>1</v>
          </cell>
          <cell r="D31" t="str">
            <v>ALBANY</v>
          </cell>
          <cell r="E31" t="str">
            <v>E</v>
          </cell>
          <cell r="F31" t="str">
            <v>FULTON</v>
          </cell>
        </row>
        <row r="32">
          <cell r="A32" t="str">
            <v>18</v>
          </cell>
          <cell r="B32" t="str">
            <v>18</v>
          </cell>
          <cell r="C32">
            <v>16</v>
          </cell>
          <cell r="D32" t="str">
            <v>WESTERN RURAL</v>
          </cell>
          <cell r="E32" t="str">
            <v>N</v>
          </cell>
          <cell r="F32" t="str">
            <v>GENESEE</v>
          </cell>
        </row>
        <row r="33">
          <cell r="A33" t="str">
            <v>19</v>
          </cell>
          <cell r="B33" t="str">
            <v>19</v>
          </cell>
          <cell r="C33">
            <v>1</v>
          </cell>
          <cell r="D33" t="str">
            <v>ALBANY</v>
          </cell>
          <cell r="E33" t="str">
            <v>E</v>
          </cell>
          <cell r="F33" t="str">
            <v>GREENE</v>
          </cell>
        </row>
        <row r="34">
          <cell r="A34" t="str">
            <v>20</v>
          </cell>
          <cell r="B34" t="str">
            <v>20</v>
          </cell>
          <cell r="C34">
            <v>15</v>
          </cell>
          <cell r="D34" t="str">
            <v>NORTHERN RURAL</v>
          </cell>
          <cell r="E34" t="str">
            <v>N</v>
          </cell>
          <cell r="F34" t="str">
            <v>HAMILTON</v>
          </cell>
        </row>
        <row r="35">
          <cell r="A35" t="str">
            <v>21</v>
          </cell>
          <cell r="B35" t="str">
            <v>21</v>
          </cell>
          <cell r="C35">
            <v>13</v>
          </cell>
          <cell r="D35" t="str">
            <v>UTICA</v>
          </cell>
          <cell r="E35" t="str">
            <v>E</v>
          </cell>
          <cell r="F35" t="str">
            <v>HERKIMER</v>
          </cell>
        </row>
        <row r="36">
          <cell r="A36" t="str">
            <v>22</v>
          </cell>
          <cell r="B36" t="str">
            <v>22</v>
          </cell>
          <cell r="C36">
            <v>13</v>
          </cell>
          <cell r="D36" t="str">
            <v>UTICA</v>
          </cell>
          <cell r="E36" t="str">
            <v>E</v>
          </cell>
          <cell r="F36" t="str">
            <v>JEFFERSON</v>
          </cell>
        </row>
        <row r="37">
          <cell r="A37" t="str">
            <v>24</v>
          </cell>
          <cell r="B37" t="str">
            <v>24</v>
          </cell>
          <cell r="C37">
            <v>13</v>
          </cell>
          <cell r="D37" t="str">
            <v>UTICA</v>
          </cell>
          <cell r="E37" t="str">
            <v>E</v>
          </cell>
          <cell r="F37" t="str">
            <v>LEWIS</v>
          </cell>
        </row>
        <row r="38">
          <cell r="A38" t="str">
            <v>25</v>
          </cell>
          <cell r="B38" t="str">
            <v>25</v>
          </cell>
          <cell r="C38">
            <v>10</v>
          </cell>
          <cell r="D38" t="str">
            <v>ROCHESTER</v>
          </cell>
          <cell r="E38" t="str">
            <v>N</v>
          </cell>
          <cell r="F38" t="str">
            <v>LIVINGSTON</v>
          </cell>
        </row>
        <row r="39">
          <cell r="A39" t="str">
            <v>26</v>
          </cell>
          <cell r="B39" t="str">
            <v>26</v>
          </cell>
          <cell r="C39">
            <v>12</v>
          </cell>
          <cell r="D39" t="str">
            <v>SYRACUSE</v>
          </cell>
          <cell r="E39" t="str">
            <v>E</v>
          </cell>
          <cell r="F39" t="str">
            <v>MADISON</v>
          </cell>
        </row>
        <row r="40">
          <cell r="A40" t="str">
            <v>27</v>
          </cell>
          <cell r="B40" t="str">
            <v>27</v>
          </cell>
          <cell r="C40">
            <v>10</v>
          </cell>
          <cell r="D40" t="str">
            <v>ROCHESTER</v>
          </cell>
          <cell r="E40" t="str">
            <v>N</v>
          </cell>
          <cell r="F40" t="str">
            <v>MONROE</v>
          </cell>
        </row>
        <row r="41">
          <cell r="A41" t="str">
            <v>28</v>
          </cell>
          <cell r="B41" t="str">
            <v>28</v>
          </cell>
          <cell r="C41">
            <v>1</v>
          </cell>
          <cell r="D41" t="str">
            <v>ALBANY</v>
          </cell>
          <cell r="E41" t="str">
            <v>E</v>
          </cell>
          <cell r="F41" t="str">
            <v>MONTGOMERY</v>
          </cell>
        </row>
        <row r="42">
          <cell r="A42" t="str">
            <v>31</v>
          </cell>
          <cell r="B42" t="str">
            <v>31</v>
          </cell>
          <cell r="C42">
            <v>3</v>
          </cell>
          <cell r="D42" t="str">
            <v>ERIE</v>
          </cell>
          <cell r="E42" t="str">
            <v>N</v>
          </cell>
          <cell r="F42" t="str">
            <v>NIAGARA</v>
          </cell>
        </row>
        <row r="43">
          <cell r="A43" t="str">
            <v>32</v>
          </cell>
          <cell r="B43" t="str">
            <v>32</v>
          </cell>
          <cell r="C43">
            <v>13</v>
          </cell>
          <cell r="D43" t="str">
            <v>UTICA</v>
          </cell>
          <cell r="E43" t="str">
            <v>E</v>
          </cell>
          <cell r="F43" t="str">
            <v>ONEIDA</v>
          </cell>
        </row>
        <row r="44">
          <cell r="A44" t="str">
            <v>33</v>
          </cell>
          <cell r="B44" t="str">
            <v>33</v>
          </cell>
          <cell r="C44">
            <v>12</v>
          </cell>
          <cell r="D44" t="str">
            <v>SYRACUSE</v>
          </cell>
          <cell r="E44" t="str">
            <v>E</v>
          </cell>
          <cell r="F44" t="str">
            <v>ONONDAGA</v>
          </cell>
        </row>
        <row r="45">
          <cell r="A45" t="str">
            <v>34</v>
          </cell>
          <cell r="B45" t="str">
            <v>34</v>
          </cell>
          <cell r="C45">
            <v>10</v>
          </cell>
          <cell r="D45" t="str">
            <v>ROCHESTER</v>
          </cell>
          <cell r="E45" t="str">
            <v>N</v>
          </cell>
          <cell r="F45" t="str">
            <v>ONTARIO</v>
          </cell>
        </row>
        <row r="46">
          <cell r="A46" t="str">
            <v>36</v>
          </cell>
          <cell r="B46" t="str">
            <v>36</v>
          </cell>
          <cell r="C46">
            <v>3</v>
          </cell>
          <cell r="D46" t="str">
            <v>ERIE</v>
          </cell>
          <cell r="E46" t="str">
            <v>N</v>
          </cell>
          <cell r="F46" t="str">
            <v>ORLEANS</v>
          </cell>
        </row>
        <row r="47">
          <cell r="A47" t="str">
            <v>37</v>
          </cell>
          <cell r="B47" t="str">
            <v>37</v>
          </cell>
          <cell r="C47">
            <v>13</v>
          </cell>
          <cell r="D47" t="str">
            <v>UTICA</v>
          </cell>
          <cell r="E47" t="str">
            <v>E</v>
          </cell>
          <cell r="F47" t="str">
            <v>OSWEGO</v>
          </cell>
        </row>
        <row r="48">
          <cell r="A48" t="str">
            <v>38</v>
          </cell>
          <cell r="B48" t="str">
            <v>38</v>
          </cell>
          <cell r="C48">
            <v>7</v>
          </cell>
          <cell r="D48" t="str">
            <v>ORANGE</v>
          </cell>
          <cell r="E48" t="str">
            <v>E</v>
          </cell>
          <cell r="F48" t="str">
            <v>OTSEGO</v>
          </cell>
        </row>
        <row r="49">
          <cell r="A49" t="str">
            <v>41</v>
          </cell>
          <cell r="B49" t="str">
            <v>41</v>
          </cell>
          <cell r="C49">
            <v>1</v>
          </cell>
          <cell r="D49" t="str">
            <v>ALBANY</v>
          </cell>
          <cell r="E49" t="str">
            <v>E</v>
          </cell>
          <cell r="F49" t="str">
            <v>RENSSELAER</v>
          </cell>
        </row>
        <row r="50">
          <cell r="A50" t="str">
            <v>44</v>
          </cell>
          <cell r="B50" t="str">
            <v>44</v>
          </cell>
          <cell r="C50">
            <v>15</v>
          </cell>
          <cell r="D50" t="str">
            <v>NORTHERN RURAL</v>
          </cell>
          <cell r="E50" t="str">
            <v>N</v>
          </cell>
          <cell r="F50" t="str">
            <v>ST LAWRENCE</v>
          </cell>
        </row>
        <row r="51">
          <cell r="A51" t="str">
            <v>45</v>
          </cell>
          <cell r="B51" t="str">
            <v>45</v>
          </cell>
          <cell r="C51">
            <v>1</v>
          </cell>
          <cell r="D51" t="str">
            <v>ALBANY</v>
          </cell>
          <cell r="E51" t="str">
            <v>E</v>
          </cell>
          <cell r="F51" t="str">
            <v>SARATOGA</v>
          </cell>
        </row>
        <row r="52">
          <cell r="A52" t="str">
            <v>46</v>
          </cell>
          <cell r="B52" t="str">
            <v>46</v>
          </cell>
          <cell r="C52">
            <v>1</v>
          </cell>
          <cell r="D52" t="str">
            <v>ALBANY</v>
          </cell>
          <cell r="E52" t="str">
            <v>E</v>
          </cell>
          <cell r="F52" t="str">
            <v>SCHENECTADY</v>
          </cell>
        </row>
        <row r="53">
          <cell r="A53" t="str">
            <v>47</v>
          </cell>
          <cell r="B53" t="str">
            <v>47</v>
          </cell>
          <cell r="C53">
            <v>1</v>
          </cell>
          <cell r="D53" t="str">
            <v>ALBANY</v>
          </cell>
          <cell r="E53" t="str">
            <v>E</v>
          </cell>
          <cell r="F53" t="str">
            <v>SCHOHARIE</v>
          </cell>
        </row>
        <row r="54">
          <cell r="A54" t="str">
            <v>48</v>
          </cell>
          <cell r="B54" t="str">
            <v>48</v>
          </cell>
          <cell r="C54">
            <v>4</v>
          </cell>
          <cell r="D54" t="str">
            <v>ELMIRA</v>
          </cell>
          <cell r="E54" t="str">
            <v>N</v>
          </cell>
          <cell r="F54" t="str">
            <v>SCHUYLER</v>
          </cell>
        </row>
        <row r="55">
          <cell r="A55" t="str">
            <v>49</v>
          </cell>
          <cell r="B55" t="str">
            <v>49</v>
          </cell>
          <cell r="C55">
            <v>11</v>
          </cell>
          <cell r="D55" t="str">
            <v>CENTRAL RURAL</v>
          </cell>
          <cell r="E55" t="str">
            <v>E</v>
          </cell>
          <cell r="F55" t="str">
            <v>SENECA</v>
          </cell>
        </row>
        <row r="56">
          <cell r="A56" t="str">
            <v>50</v>
          </cell>
          <cell r="B56" t="str">
            <v>50</v>
          </cell>
          <cell r="C56">
            <v>4</v>
          </cell>
          <cell r="D56" t="str">
            <v>ELMIRA</v>
          </cell>
          <cell r="E56" t="str">
            <v>N</v>
          </cell>
          <cell r="F56" t="str">
            <v>STEUBEN</v>
          </cell>
        </row>
        <row r="57">
          <cell r="A57" t="str">
            <v>52</v>
          </cell>
          <cell r="B57" t="str">
            <v>52</v>
          </cell>
          <cell r="C57">
            <v>7</v>
          </cell>
          <cell r="D57" t="str">
            <v>ORANGE</v>
          </cell>
          <cell r="E57" t="str">
            <v>E</v>
          </cell>
          <cell r="F57" t="str">
            <v>SULLIVAN</v>
          </cell>
        </row>
        <row r="58">
          <cell r="A58" t="str">
            <v>53</v>
          </cell>
          <cell r="B58" t="str">
            <v>53</v>
          </cell>
          <cell r="C58">
            <v>2</v>
          </cell>
          <cell r="D58" t="str">
            <v>BINGHAMTON</v>
          </cell>
          <cell r="E58" t="str">
            <v>E</v>
          </cell>
          <cell r="F58" t="str">
            <v>TIOGA</v>
          </cell>
        </row>
        <row r="59">
          <cell r="A59" t="str">
            <v>54</v>
          </cell>
          <cell r="B59" t="str">
            <v>54</v>
          </cell>
          <cell r="C59">
            <v>11</v>
          </cell>
          <cell r="D59" t="str">
            <v>CENTRAL RURAL</v>
          </cell>
          <cell r="E59" t="str">
            <v>E</v>
          </cell>
          <cell r="F59" t="str">
            <v>TOMPKINS</v>
          </cell>
        </row>
        <row r="60">
          <cell r="A60" t="str">
            <v>55</v>
          </cell>
          <cell r="B60" t="str">
            <v>55</v>
          </cell>
          <cell r="C60">
            <v>7</v>
          </cell>
          <cell r="D60" t="str">
            <v>ORANGE</v>
          </cell>
          <cell r="E60" t="str">
            <v>E</v>
          </cell>
          <cell r="F60" t="str">
            <v>ULSTER</v>
          </cell>
        </row>
        <row r="61">
          <cell r="A61" t="str">
            <v>56</v>
          </cell>
          <cell r="B61" t="str">
            <v>56</v>
          </cell>
          <cell r="C61">
            <v>5</v>
          </cell>
          <cell r="D61" t="str">
            <v>GLENS FALLS</v>
          </cell>
          <cell r="E61" t="str">
            <v>E</v>
          </cell>
          <cell r="F61" t="str">
            <v>WARREN</v>
          </cell>
        </row>
        <row r="62">
          <cell r="A62" t="str">
            <v>57</v>
          </cell>
          <cell r="B62" t="str">
            <v>57</v>
          </cell>
          <cell r="C62">
            <v>5</v>
          </cell>
          <cell r="D62" t="str">
            <v>GLENS FALLS</v>
          </cell>
          <cell r="E62" t="str">
            <v>E</v>
          </cell>
          <cell r="F62" t="str">
            <v>WASHINGTON</v>
          </cell>
        </row>
        <row r="63">
          <cell r="A63" t="str">
            <v>58</v>
          </cell>
          <cell r="B63" t="str">
            <v>58</v>
          </cell>
          <cell r="C63">
            <v>10</v>
          </cell>
          <cell r="D63" t="str">
            <v>ROCHESTER</v>
          </cell>
          <cell r="E63" t="str">
            <v>N</v>
          </cell>
          <cell r="F63" t="str">
            <v>WAYNE</v>
          </cell>
        </row>
        <row r="64">
          <cell r="A64" t="str">
            <v>60</v>
          </cell>
          <cell r="B64" t="str">
            <v>60</v>
          </cell>
          <cell r="C64">
            <v>16</v>
          </cell>
          <cell r="D64" t="str">
            <v>WESTERN RURAL</v>
          </cell>
          <cell r="E64" t="str">
            <v>N</v>
          </cell>
          <cell r="F64" t="str">
            <v>WYOMING</v>
          </cell>
        </row>
        <row r="65">
          <cell r="A65" t="str">
            <v>61</v>
          </cell>
          <cell r="B65" t="str">
            <v>61</v>
          </cell>
          <cell r="C65">
            <v>11</v>
          </cell>
          <cell r="D65" t="str">
            <v>CENTRAL RURAL</v>
          </cell>
          <cell r="E65" t="str">
            <v>E</v>
          </cell>
          <cell r="F65" t="str">
            <v>YATES</v>
          </cell>
        </row>
      </sheetData>
      <sheetData sheetId="1"/>
      <sheetData sheetId="2"/>
      <sheetData sheetId="3"/>
      <sheetData sheetId="4">
        <row r="5">
          <cell r="D5" t="str">
            <v>ALBANY</v>
          </cell>
          <cell r="E5">
            <v>249.15</v>
          </cell>
        </row>
        <row r="6">
          <cell r="D6" t="str">
            <v>BINGHAMTON</v>
          </cell>
          <cell r="E6">
            <v>239.54</v>
          </cell>
        </row>
        <row r="7">
          <cell r="D7" t="str">
            <v>CENTRAL RURAL</v>
          </cell>
          <cell r="E7">
            <v>216.02</v>
          </cell>
        </row>
        <row r="8">
          <cell r="D8" t="str">
            <v>ELMIRA</v>
          </cell>
          <cell r="E8">
            <v>229.6</v>
          </cell>
        </row>
        <row r="9">
          <cell r="D9" t="str">
            <v>ERIE</v>
          </cell>
          <cell r="E9">
            <v>248.05</v>
          </cell>
        </row>
        <row r="10">
          <cell r="D10" t="str">
            <v>GLENS FALLS</v>
          </cell>
          <cell r="E10">
            <v>240.59</v>
          </cell>
        </row>
        <row r="11">
          <cell r="D11" t="str">
            <v>LONG ISLAND</v>
          </cell>
          <cell r="E11">
            <v>321.54000000000002</v>
          </cell>
        </row>
        <row r="12">
          <cell r="D12" t="str">
            <v>NEW YORK CITY</v>
          </cell>
          <cell r="E12">
            <v>337.83</v>
          </cell>
        </row>
        <row r="13">
          <cell r="D13" t="str">
            <v>NORTHERN RURAL</v>
          </cell>
          <cell r="E13">
            <v>210.11</v>
          </cell>
        </row>
        <row r="14">
          <cell r="D14" t="str">
            <v>ORANGE</v>
          </cell>
          <cell r="E14">
            <v>275.77</v>
          </cell>
        </row>
        <row r="15">
          <cell r="D15" t="str">
            <v>POUGHKEEPSIE</v>
          </cell>
          <cell r="E15">
            <v>255.24</v>
          </cell>
        </row>
        <row r="16">
          <cell r="D16" t="str">
            <v>ROCHESTER</v>
          </cell>
          <cell r="E16">
            <v>238.46</v>
          </cell>
        </row>
        <row r="17">
          <cell r="D17" t="str">
            <v>SYRACUSE</v>
          </cell>
          <cell r="E17">
            <v>248.08</v>
          </cell>
        </row>
        <row r="18">
          <cell r="D18" t="str">
            <v>UTICA</v>
          </cell>
          <cell r="E18">
            <v>228.08</v>
          </cell>
        </row>
        <row r="19">
          <cell r="D19" t="str">
            <v>WESTCHESTER</v>
          </cell>
          <cell r="E19">
            <v>315.68</v>
          </cell>
        </row>
        <row r="20">
          <cell r="D20" t="str">
            <v>WESTERN RURAL</v>
          </cell>
          <cell r="E20">
            <v>247.86</v>
          </cell>
        </row>
        <row r="21">
          <cell r="E21">
            <v>4101.6000000000004</v>
          </cell>
        </row>
        <row r="23">
          <cell r="D23"/>
          <cell r="E23" t="str">
            <v xml:space="preserve">Control total </v>
          </cell>
        </row>
        <row r="24">
          <cell r="D24"/>
          <cell r="E24"/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6C99-FE19-4ED3-AE1E-3EB88F117234}">
  <sheetPr>
    <pageSetUpPr fitToPage="1"/>
  </sheetPr>
  <dimension ref="A1:N39"/>
  <sheetViews>
    <sheetView tabSelected="1" topLeftCell="A21" zoomScaleNormal="100" workbookViewId="0">
      <selection activeCell="I30" sqref="I30"/>
    </sheetView>
  </sheetViews>
  <sheetFormatPr defaultRowHeight="12.75" x14ac:dyDescent="0.2"/>
  <cols>
    <col min="1" max="1" width="18.140625" style="3" bestFit="1" customWidth="1"/>
    <col min="2" max="2" width="12.85546875" style="3" customWidth="1"/>
    <col min="3" max="4" width="9.140625" style="3" customWidth="1"/>
    <col min="5" max="5" width="10.140625" style="3" customWidth="1"/>
    <col min="6" max="7" width="11.140625" style="3" customWidth="1"/>
    <col min="8" max="16384" width="9.140625" style="3"/>
  </cols>
  <sheetData>
    <row r="1" spans="1:9" x14ac:dyDescent="0.2">
      <c r="A1" s="1" t="s">
        <v>0</v>
      </c>
      <c r="B1" s="1"/>
      <c r="C1" s="1"/>
      <c r="D1" s="1"/>
      <c r="E1" s="1"/>
      <c r="F1" s="1"/>
      <c r="G1" s="2"/>
    </row>
    <row r="2" spans="1:9" x14ac:dyDescent="0.2">
      <c r="A2" s="1" t="s">
        <v>1</v>
      </c>
      <c r="B2" s="1"/>
      <c r="C2" s="1"/>
      <c r="D2" s="1"/>
      <c r="E2" s="1"/>
      <c r="F2" s="1"/>
      <c r="G2" s="2"/>
    </row>
    <row r="3" spans="1:9" x14ac:dyDescent="0.2">
      <c r="A3" s="1" t="s">
        <v>2</v>
      </c>
      <c r="B3" s="1"/>
      <c r="C3" s="1"/>
      <c r="D3" s="1"/>
      <c r="E3" s="1"/>
      <c r="F3" s="1"/>
      <c r="G3" s="2"/>
    </row>
    <row r="4" spans="1:9" x14ac:dyDescent="0.2">
      <c r="A4" s="1"/>
      <c r="B4" s="1"/>
      <c r="C4" s="1"/>
      <c r="D4" s="1"/>
      <c r="E4" s="1"/>
      <c r="F4" s="1"/>
      <c r="G4" s="2"/>
    </row>
    <row r="5" spans="1:9" x14ac:dyDescent="0.2">
      <c r="A5" s="1" t="s">
        <v>3</v>
      </c>
      <c r="B5" s="1"/>
      <c r="C5" s="1"/>
      <c r="D5" s="1"/>
      <c r="E5" s="1"/>
      <c r="F5" s="1"/>
      <c r="G5" s="2"/>
    </row>
    <row r="6" spans="1:9" x14ac:dyDescent="0.2">
      <c r="A6" s="1" t="s">
        <v>4</v>
      </c>
      <c r="B6" s="1"/>
      <c r="C6" s="1"/>
      <c r="D6" s="1"/>
      <c r="E6" s="1"/>
      <c r="F6" s="1"/>
      <c r="G6" s="2"/>
    </row>
    <row r="7" spans="1:9" x14ac:dyDescent="0.2">
      <c r="A7" s="1"/>
      <c r="B7" s="1"/>
      <c r="C7" s="1"/>
      <c r="D7" s="1"/>
      <c r="E7" s="1"/>
      <c r="F7" s="1"/>
      <c r="G7" s="2"/>
    </row>
    <row r="8" spans="1:9" x14ac:dyDescent="0.2">
      <c r="A8" s="1" t="s">
        <v>5</v>
      </c>
      <c r="B8" s="1"/>
      <c r="C8" s="1"/>
      <c r="D8" s="1"/>
      <c r="E8" s="1"/>
      <c r="F8" s="1"/>
      <c r="G8" s="2"/>
    </row>
    <row r="9" spans="1:9" x14ac:dyDescent="0.2">
      <c r="A9" s="1"/>
      <c r="B9" s="1"/>
      <c r="C9" s="1"/>
      <c r="D9" s="1"/>
      <c r="E9" s="1"/>
      <c r="F9" s="1"/>
      <c r="G9" s="2"/>
    </row>
    <row r="10" spans="1:9" x14ac:dyDescent="0.2">
      <c r="A10" s="1" t="s">
        <v>6</v>
      </c>
      <c r="B10" s="1"/>
      <c r="C10" s="1"/>
      <c r="D10" s="1"/>
      <c r="E10" s="1"/>
      <c r="F10" s="1"/>
      <c r="G10" s="2"/>
    </row>
    <row r="11" spans="1:9" x14ac:dyDescent="0.2">
      <c r="A11" s="1" t="s">
        <v>7</v>
      </c>
      <c r="B11" s="1"/>
      <c r="C11" s="1"/>
      <c r="D11" s="1"/>
      <c r="E11" s="1"/>
      <c r="F11" s="1"/>
      <c r="G11" s="2"/>
    </row>
    <row r="12" spans="1:9" x14ac:dyDescent="0.2">
      <c r="A12" s="1"/>
      <c r="B12" s="1"/>
      <c r="C12" s="1"/>
      <c r="D12" s="1"/>
      <c r="E12" s="1"/>
      <c r="F12" s="1"/>
      <c r="G12" s="2"/>
    </row>
    <row r="13" spans="1:9" x14ac:dyDescent="0.2">
      <c r="A13" s="1" t="s">
        <v>8</v>
      </c>
      <c r="B13" s="1"/>
      <c r="C13" s="1"/>
      <c r="D13" s="1"/>
      <c r="E13" s="1"/>
      <c r="F13" s="1"/>
      <c r="G13" s="2"/>
    </row>
    <row r="14" spans="1:9" x14ac:dyDescent="0.2">
      <c r="A14" s="1" t="s">
        <v>9</v>
      </c>
      <c r="B14" s="1"/>
      <c r="C14" s="1"/>
      <c r="D14" s="1"/>
      <c r="E14" s="1"/>
      <c r="F14" s="1"/>
      <c r="G14" s="2"/>
    </row>
    <row r="15" spans="1:9" ht="15" x14ac:dyDescent="0.2">
      <c r="A15" s="4"/>
      <c r="B15" s="2"/>
      <c r="C15" s="2"/>
      <c r="D15" s="2"/>
      <c r="E15" s="2"/>
      <c r="F15" s="2"/>
      <c r="G15" s="2"/>
    </row>
    <row r="16" spans="1:9" ht="60" x14ac:dyDescent="0.25">
      <c r="A16" s="5" t="s">
        <v>10</v>
      </c>
      <c r="B16" s="6" t="s">
        <v>11</v>
      </c>
      <c r="C16" s="7" t="s">
        <v>12</v>
      </c>
      <c r="D16" s="7" t="s">
        <v>13</v>
      </c>
      <c r="E16" s="8" t="s">
        <v>14</v>
      </c>
      <c r="F16" s="6" t="s">
        <v>15</v>
      </c>
      <c r="G16" s="6" t="s">
        <v>16</v>
      </c>
      <c r="I16" s="9"/>
    </row>
    <row r="17" spans="1:14" x14ac:dyDescent="0.2">
      <c r="A17" s="10" t="s">
        <v>17</v>
      </c>
      <c r="B17" s="11">
        <f>ROUND(_xlfn.XLOOKUP(A17,'[2]NH Data_Pivot Calculation'!D5:D20,'[2]NH Data_Pivot Calculation'!E5:E20,"not found"),2)</f>
        <v>249.15</v>
      </c>
      <c r="C17" s="11">
        <f>ROUND(B17*0.94,2)</f>
        <v>234.2</v>
      </c>
      <c r="D17" s="11">
        <v>9.92</v>
      </c>
      <c r="E17" s="12">
        <v>21.58</v>
      </c>
      <c r="F17" s="11">
        <f>C17+D17+E17</f>
        <v>265.7</v>
      </c>
      <c r="G17" s="13">
        <f>ROUND(F17*1.01,2)</f>
        <v>268.36</v>
      </c>
      <c r="H17" s="14"/>
      <c r="I17" s="14"/>
      <c r="J17" s="14"/>
      <c r="K17" s="14"/>
      <c r="L17" s="14"/>
      <c r="N17" s="14"/>
    </row>
    <row r="18" spans="1:14" x14ac:dyDescent="0.2">
      <c r="A18" s="10" t="s">
        <v>18</v>
      </c>
      <c r="B18" s="11">
        <f>ROUND(_xlfn.XLOOKUP(A18,'[2]NH Data_Pivot Calculation'!D6:D21,'[2]NH Data_Pivot Calculation'!E6:E21,"not found"),2)</f>
        <v>239.54</v>
      </c>
      <c r="C18" s="11">
        <f t="shared" ref="C18:C32" si="0">ROUND(B18*0.94,2)</f>
        <v>225.17</v>
      </c>
      <c r="D18" s="11">
        <v>9.92</v>
      </c>
      <c r="E18" s="12">
        <v>20.564</v>
      </c>
      <c r="F18" s="11">
        <f t="shared" ref="F18:F32" si="1">C18+D18+E18</f>
        <v>255.65399999999997</v>
      </c>
      <c r="G18" s="13">
        <f t="shared" ref="G18:G32" si="2">ROUND(F18*1.01,2)</f>
        <v>258.20999999999998</v>
      </c>
      <c r="H18" s="14"/>
      <c r="I18" s="14"/>
      <c r="J18" s="14"/>
      <c r="K18" s="14"/>
      <c r="L18" s="14"/>
      <c r="N18" s="14"/>
    </row>
    <row r="19" spans="1:14" x14ac:dyDescent="0.2">
      <c r="A19" s="10" t="s">
        <v>19</v>
      </c>
      <c r="B19" s="11">
        <f>ROUND(_xlfn.XLOOKUP(A19,'[2]NH Data_Pivot Calculation'!D7:D21,'[2]NH Data_Pivot Calculation'!E7:E21,"not found"),2)</f>
        <v>216.02</v>
      </c>
      <c r="C19" s="11">
        <f t="shared" si="0"/>
        <v>203.06</v>
      </c>
      <c r="D19" s="11">
        <v>9.92</v>
      </c>
      <c r="E19" s="12">
        <v>22.085999999999999</v>
      </c>
      <c r="F19" s="11">
        <f t="shared" si="1"/>
        <v>235.06599999999997</v>
      </c>
      <c r="G19" s="13">
        <f t="shared" si="2"/>
        <v>237.42</v>
      </c>
      <c r="H19" s="14"/>
      <c r="I19" s="14"/>
      <c r="J19" s="14"/>
      <c r="K19" s="14"/>
      <c r="L19" s="14"/>
      <c r="N19" s="14"/>
    </row>
    <row r="20" spans="1:14" x14ac:dyDescent="0.2">
      <c r="A20" s="10" t="s">
        <v>20</v>
      </c>
      <c r="B20" s="11">
        <f>ROUND(_xlfn.XLOOKUP(A20,'[2]NH Data_Pivot Calculation'!D8:D22,'[2]NH Data_Pivot Calculation'!E8:E22,"not found"),2)</f>
        <v>229.6</v>
      </c>
      <c r="C20" s="11">
        <f t="shared" si="0"/>
        <v>215.82</v>
      </c>
      <c r="D20" s="11">
        <v>9.92</v>
      </c>
      <c r="E20" s="12">
        <v>19.279</v>
      </c>
      <c r="F20" s="11">
        <f t="shared" si="1"/>
        <v>245.01899999999998</v>
      </c>
      <c r="G20" s="13">
        <f t="shared" si="2"/>
        <v>247.47</v>
      </c>
      <c r="H20" s="14"/>
      <c r="I20" s="14"/>
      <c r="J20" s="14"/>
      <c r="K20" s="14"/>
      <c r="L20" s="14"/>
      <c r="N20" s="14"/>
    </row>
    <row r="21" spans="1:14" x14ac:dyDescent="0.2">
      <c r="A21" s="10" t="s">
        <v>21</v>
      </c>
      <c r="B21" s="11">
        <f>ROUND(_xlfn.XLOOKUP(A21,'[2]NH Data_Pivot Calculation'!D9:D23,'[2]NH Data_Pivot Calculation'!E9:E23,"not found"),2)</f>
        <v>248.05</v>
      </c>
      <c r="C21" s="11">
        <f t="shared" si="0"/>
        <v>233.17</v>
      </c>
      <c r="D21" s="11">
        <v>9.92</v>
      </c>
      <c r="E21" s="12">
        <v>19.103999999999999</v>
      </c>
      <c r="F21" s="11">
        <f t="shared" si="1"/>
        <v>262.19399999999996</v>
      </c>
      <c r="G21" s="13">
        <f t="shared" si="2"/>
        <v>264.82</v>
      </c>
      <c r="H21" s="14"/>
      <c r="I21" s="14"/>
      <c r="J21" s="14"/>
      <c r="K21" s="14"/>
      <c r="L21" s="14"/>
      <c r="N21" s="14"/>
    </row>
    <row r="22" spans="1:14" x14ac:dyDescent="0.2">
      <c r="A22" s="10" t="s">
        <v>22</v>
      </c>
      <c r="B22" s="11">
        <f>ROUND(_xlfn.XLOOKUP(A22,'[2]NH Data_Pivot Calculation'!D10:D24,'[2]NH Data_Pivot Calculation'!E10:E24,"not found"),2)</f>
        <v>240.59</v>
      </c>
      <c r="C22" s="11">
        <f t="shared" si="0"/>
        <v>226.15</v>
      </c>
      <c r="D22" s="11">
        <v>9.92</v>
      </c>
      <c r="E22" s="12">
        <v>26.876000000000001</v>
      </c>
      <c r="F22" s="11">
        <f t="shared" si="1"/>
        <v>262.94599999999997</v>
      </c>
      <c r="G22" s="13">
        <f t="shared" si="2"/>
        <v>265.58</v>
      </c>
      <c r="H22" s="14"/>
      <c r="I22" s="14"/>
      <c r="J22" s="14"/>
      <c r="K22" s="14"/>
      <c r="L22" s="14"/>
      <c r="N22" s="14"/>
    </row>
    <row r="23" spans="1:14" x14ac:dyDescent="0.2">
      <c r="A23" s="10" t="s">
        <v>23</v>
      </c>
      <c r="B23" s="11">
        <f>ROUND(_xlfn.XLOOKUP(A23,'[2]NH Data_Pivot Calculation'!D11:D25,'[2]NH Data_Pivot Calculation'!E11:E25,"not found"),2)</f>
        <v>321.54000000000002</v>
      </c>
      <c r="C23" s="11">
        <f>ROUND(B23*0.94,2)</f>
        <v>302.25</v>
      </c>
      <c r="D23" s="11">
        <v>9.92</v>
      </c>
      <c r="E23" s="12">
        <v>22.367999999999999</v>
      </c>
      <c r="F23" s="11">
        <f t="shared" si="1"/>
        <v>334.53800000000001</v>
      </c>
      <c r="G23" s="13">
        <f t="shared" si="2"/>
        <v>337.88</v>
      </c>
      <c r="H23" s="14"/>
      <c r="I23" s="14"/>
      <c r="J23" s="14"/>
      <c r="K23" s="14"/>
      <c r="L23" s="14"/>
      <c r="N23" s="14"/>
    </row>
    <row r="24" spans="1:14" x14ac:dyDescent="0.2">
      <c r="A24" s="10" t="s">
        <v>24</v>
      </c>
      <c r="B24" s="11">
        <f>ROUND(_xlfn.XLOOKUP(A24,'[2]NH Data_Pivot Calculation'!D12:D26,'[2]NH Data_Pivot Calculation'!E12:E26,"not found"),2)</f>
        <v>337.83</v>
      </c>
      <c r="C24" s="11">
        <f t="shared" si="0"/>
        <v>317.56</v>
      </c>
      <c r="D24" s="11">
        <v>9.92</v>
      </c>
      <c r="E24" s="12">
        <v>27.974000000000004</v>
      </c>
      <c r="F24" s="11">
        <f t="shared" si="1"/>
        <v>355.45400000000001</v>
      </c>
      <c r="G24" s="13">
        <f t="shared" si="2"/>
        <v>359.01</v>
      </c>
      <c r="H24" s="14"/>
      <c r="I24" s="14"/>
      <c r="J24" s="14"/>
      <c r="K24" s="14"/>
      <c r="L24" s="14"/>
      <c r="N24" s="14"/>
    </row>
    <row r="25" spans="1:14" x14ac:dyDescent="0.2">
      <c r="A25" s="10" t="s">
        <v>25</v>
      </c>
      <c r="B25" s="11">
        <f>ROUND(_xlfn.XLOOKUP(A25,'[2]NH Data_Pivot Calculation'!D13:D27,'[2]NH Data_Pivot Calculation'!E13:E27,"not found"),2)</f>
        <v>210.11</v>
      </c>
      <c r="C25" s="11">
        <f t="shared" si="0"/>
        <v>197.5</v>
      </c>
      <c r="D25" s="11">
        <v>9.92</v>
      </c>
      <c r="E25" s="12">
        <v>22.532</v>
      </c>
      <c r="F25" s="11">
        <f t="shared" si="1"/>
        <v>229.952</v>
      </c>
      <c r="G25" s="13">
        <f t="shared" si="2"/>
        <v>232.25</v>
      </c>
      <c r="H25" s="14"/>
      <c r="I25" s="14"/>
      <c r="J25" s="14"/>
      <c r="K25" s="14"/>
      <c r="L25" s="14"/>
      <c r="N25" s="14"/>
    </row>
    <row r="26" spans="1:14" x14ac:dyDescent="0.2">
      <c r="A26" s="10" t="s">
        <v>26</v>
      </c>
      <c r="B26" s="11">
        <f>ROUND(_xlfn.XLOOKUP(A26,'[2]NH Data_Pivot Calculation'!D14:D28,'[2]NH Data_Pivot Calculation'!E14:E28,"not found"),2)</f>
        <v>275.77</v>
      </c>
      <c r="C26" s="11">
        <f t="shared" si="0"/>
        <v>259.22000000000003</v>
      </c>
      <c r="D26" s="11">
        <v>9.92</v>
      </c>
      <c r="E26" s="12">
        <v>21.370999999999999</v>
      </c>
      <c r="F26" s="11">
        <f t="shared" si="1"/>
        <v>290.51100000000002</v>
      </c>
      <c r="G26" s="13">
        <f t="shared" si="2"/>
        <v>293.42</v>
      </c>
      <c r="H26" s="14"/>
      <c r="I26" s="14"/>
      <c r="J26" s="14"/>
      <c r="K26" s="14"/>
      <c r="L26" s="14"/>
      <c r="N26" s="14"/>
    </row>
    <row r="27" spans="1:14" x14ac:dyDescent="0.2">
      <c r="A27" s="15" t="s">
        <v>27</v>
      </c>
      <c r="B27" s="11">
        <f>ROUND(_xlfn.XLOOKUP(A27,'[2]NH Data_Pivot Calculation'!D15:D29,'[2]NH Data_Pivot Calculation'!E15:E29,"not found"),2)</f>
        <v>255.24</v>
      </c>
      <c r="C27" s="11">
        <f t="shared" si="0"/>
        <v>239.93</v>
      </c>
      <c r="D27" s="11">
        <v>9.92</v>
      </c>
      <c r="E27" s="12">
        <v>18.361000000000001</v>
      </c>
      <c r="F27" s="11">
        <f t="shared" si="1"/>
        <v>268.21100000000001</v>
      </c>
      <c r="G27" s="13">
        <f t="shared" si="2"/>
        <v>270.89</v>
      </c>
      <c r="H27" s="14"/>
      <c r="I27" s="14"/>
      <c r="J27" s="14"/>
      <c r="K27" s="14"/>
      <c r="L27" s="14"/>
      <c r="N27" s="14"/>
    </row>
    <row r="28" spans="1:14" x14ac:dyDescent="0.2">
      <c r="A28" s="10" t="s">
        <v>28</v>
      </c>
      <c r="B28" s="11">
        <f>ROUND(_xlfn.XLOOKUP(A28,'[2]NH Data_Pivot Calculation'!D16:D30,'[2]NH Data_Pivot Calculation'!E16:E30,"not found"),2)</f>
        <v>238.46</v>
      </c>
      <c r="C28" s="11">
        <f t="shared" si="0"/>
        <v>224.15</v>
      </c>
      <c r="D28" s="11">
        <v>9.92</v>
      </c>
      <c r="E28" s="12">
        <v>21.68</v>
      </c>
      <c r="F28" s="11">
        <f t="shared" si="1"/>
        <v>255.75</v>
      </c>
      <c r="G28" s="13">
        <f t="shared" si="2"/>
        <v>258.31</v>
      </c>
      <c r="H28" s="14"/>
      <c r="I28" s="14"/>
      <c r="J28" s="14"/>
      <c r="K28" s="14"/>
      <c r="L28" s="14"/>
      <c r="N28" s="14"/>
    </row>
    <row r="29" spans="1:14" x14ac:dyDescent="0.2">
      <c r="A29" s="10" t="s">
        <v>29</v>
      </c>
      <c r="B29" s="11">
        <f>ROUND(_xlfn.XLOOKUP(A29,'[2]NH Data_Pivot Calculation'!D17:D31,'[2]NH Data_Pivot Calculation'!E17:E31,"not found"),2)</f>
        <v>248.08</v>
      </c>
      <c r="C29" s="11">
        <f t="shared" si="0"/>
        <v>233.2</v>
      </c>
      <c r="D29" s="11">
        <v>9.92</v>
      </c>
      <c r="E29" s="12">
        <v>19.144000000000002</v>
      </c>
      <c r="F29" s="11">
        <f t="shared" si="1"/>
        <v>262.26399999999995</v>
      </c>
      <c r="G29" s="13">
        <f t="shared" si="2"/>
        <v>264.89</v>
      </c>
      <c r="H29" s="14"/>
      <c r="I29" s="14"/>
      <c r="J29" s="14"/>
      <c r="K29" s="14"/>
      <c r="L29" s="14"/>
      <c r="N29" s="14"/>
    </row>
    <row r="30" spans="1:14" x14ac:dyDescent="0.2">
      <c r="A30" s="10" t="s">
        <v>30</v>
      </c>
      <c r="B30" s="11">
        <f>ROUND(_xlfn.XLOOKUP(A30,'[2]NH Data_Pivot Calculation'!D18:D32,'[2]NH Data_Pivot Calculation'!E18:E32,"not found"),2)</f>
        <v>228.08</v>
      </c>
      <c r="C30" s="11">
        <f t="shared" si="0"/>
        <v>214.4</v>
      </c>
      <c r="D30" s="11">
        <v>9.92</v>
      </c>
      <c r="E30" s="12">
        <v>25.846</v>
      </c>
      <c r="F30" s="11">
        <f t="shared" si="1"/>
        <v>250.166</v>
      </c>
      <c r="G30" s="13">
        <f t="shared" si="2"/>
        <v>252.67</v>
      </c>
      <c r="H30" s="14"/>
      <c r="I30" s="14"/>
      <c r="J30" s="14"/>
      <c r="K30" s="14"/>
      <c r="L30" s="14"/>
      <c r="N30" s="14"/>
    </row>
    <row r="31" spans="1:14" x14ac:dyDescent="0.2">
      <c r="A31" s="10" t="s">
        <v>31</v>
      </c>
      <c r="B31" s="11">
        <f>ROUND(_xlfn.XLOOKUP(A31,'[2]NH Data_Pivot Calculation'!D19:D33,'[2]NH Data_Pivot Calculation'!E19:E33,"not found"),2)</f>
        <v>315.68</v>
      </c>
      <c r="C31" s="11">
        <f t="shared" si="0"/>
        <v>296.74</v>
      </c>
      <c r="D31" s="11">
        <v>9.92</v>
      </c>
      <c r="E31" s="12">
        <v>18.834</v>
      </c>
      <c r="F31" s="11">
        <f t="shared" si="1"/>
        <v>325.49400000000003</v>
      </c>
      <c r="G31" s="13">
        <f t="shared" si="2"/>
        <v>328.75</v>
      </c>
      <c r="H31" s="14"/>
      <c r="I31" s="14"/>
      <c r="J31" s="14"/>
      <c r="K31" s="14"/>
      <c r="L31" s="14"/>
      <c r="N31" s="14"/>
    </row>
    <row r="32" spans="1:14" x14ac:dyDescent="0.2">
      <c r="A32" s="10" t="s">
        <v>32</v>
      </c>
      <c r="B32" s="11">
        <f>ROUND(_xlfn.XLOOKUP(A32,'[2]NH Data_Pivot Calculation'!D20:D34,'[2]NH Data_Pivot Calculation'!E20:E34,"not found"),2)</f>
        <v>247.86</v>
      </c>
      <c r="C32" s="11">
        <f t="shared" si="0"/>
        <v>232.99</v>
      </c>
      <c r="D32" s="11">
        <v>9.92</v>
      </c>
      <c r="E32" s="12">
        <v>19.545999999999999</v>
      </c>
      <c r="F32" s="11">
        <f t="shared" si="1"/>
        <v>262.45600000000002</v>
      </c>
      <c r="G32" s="13">
        <f t="shared" si="2"/>
        <v>265.08</v>
      </c>
      <c r="H32" s="14"/>
      <c r="I32" s="14"/>
      <c r="J32" s="14"/>
      <c r="K32" s="14"/>
      <c r="L32" s="14"/>
      <c r="N32" s="14"/>
    </row>
    <row r="33" spans="2:14" x14ac:dyDescent="0.2">
      <c r="G33"/>
      <c r="J33" s="14"/>
      <c r="N33" s="14"/>
    </row>
    <row r="35" spans="2:14" x14ac:dyDescent="0.2">
      <c r="E35" s="16"/>
    </row>
    <row r="38" spans="2:14" x14ac:dyDescent="0.2">
      <c r="F38" s="14"/>
    </row>
    <row r="39" spans="2:14" x14ac:dyDescent="0.2">
      <c r="B39" s="14"/>
      <c r="F39" s="14"/>
      <c r="G39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WEF RESIDENCE REFERENCE RATE</vt:lpstr>
      <vt:lpstr>'WEF RESIDENCE REFERENCE RATE'!Print_Area</vt:lpstr>
      <vt:lpstr>wef_rate</vt:lpstr>
      <vt:lpstr>wef_reg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Kappes, Richard P (HEALTH)</dc:creator>
  <cp:lastModifiedBy>Kappes, Richard P (HEALTH)</cp:lastModifiedBy>
  <dcterms:created xsi:type="dcterms:W3CDTF">2025-07-15T18:09:14Z</dcterms:created>
  <dcterms:modified xsi:type="dcterms:W3CDTF">2025-07-22T13:38:47Z</dcterms:modified>
</cp:coreProperties>
</file>