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facilities\long_term_care\reimbursement\nhr\benchmark\docs\"/>
    </mc:Choice>
  </mc:AlternateContent>
  <xr:revisionPtr revIDLastSave="0" documentId="8_{0C55AE5D-8508-43DE-85FA-534661207C5E}" xr6:coauthVersionLast="46" xr6:coauthVersionMax="46" xr10:uidLastSave="{00000000-0000-0000-0000-000000000000}"/>
  <bookViews>
    <workbookView xWindow="34320" yWindow="2775" windowWidth="21600" windowHeight="9480" xr2:uid="{00000000-000D-0000-FFFF-FFFF00000000}"/>
  </bookViews>
  <sheets>
    <sheet name="01-01-21 NH Non-Medicare Elig." sheetId="1" r:id="rId1"/>
    <sheet name="01-01-21 NH-Medicare Elig." sheetId="5" r:id="rId2"/>
  </sheets>
  <externalReferences>
    <externalReference r:id="rId3"/>
    <externalReference r:id="rId4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mmis">'[1]printout for mmis  (2)'!$A$3:$C$639</definedName>
    <definedName name="_xlnm.Print_Area" localSheetId="0">'01-01-21 NH Non-Medicare Elig.'!$A$1:$V$27</definedName>
    <definedName name="_xlnm.Print_Titles" localSheetId="0">'01-01-21 NH Non-Medicare Elig.'!$1:$8</definedName>
    <definedName name="_xlnm.Print_Titles" localSheetId="1">'01-01-21 NH-Medicare Elig.'!$1:$8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5" l="1"/>
  <c r="S13" i="5"/>
  <c r="T13" i="5" s="1"/>
  <c r="S14" i="5"/>
  <c r="T14" i="5" s="1"/>
  <c r="S19" i="5"/>
  <c r="T19" i="5" s="1"/>
  <c r="V19" i="5" s="1"/>
  <c r="S20" i="5"/>
  <c r="S21" i="5"/>
  <c r="T21" i="5" s="1"/>
  <c r="V21" i="5" s="1"/>
  <c r="S22" i="5"/>
  <c r="S27" i="5"/>
  <c r="S9" i="5"/>
  <c r="Q10" i="5"/>
  <c r="S10" i="5" s="1"/>
  <c r="T10" i="5" s="1"/>
  <c r="V10" i="5" s="1"/>
  <c r="Q11" i="5"/>
  <c r="S11" i="5" s="1"/>
  <c r="T11" i="5" s="1"/>
  <c r="V11" i="5" s="1"/>
  <c r="Q12" i="5"/>
  <c r="Q13" i="5"/>
  <c r="Q14" i="5"/>
  <c r="Q15" i="5"/>
  <c r="S15" i="5" s="1"/>
  <c r="T15" i="5" s="1"/>
  <c r="V15" i="5" s="1"/>
  <c r="Q16" i="5"/>
  <c r="S16" i="5" s="1"/>
  <c r="Q17" i="5"/>
  <c r="S17" i="5" s="1"/>
  <c r="T17" i="5" s="1"/>
  <c r="Q18" i="5"/>
  <c r="S18" i="5" s="1"/>
  <c r="T18" i="5" s="1"/>
  <c r="V18" i="5" s="1"/>
  <c r="Q19" i="5"/>
  <c r="Q20" i="5"/>
  <c r="Q21" i="5"/>
  <c r="Q22" i="5"/>
  <c r="Q23" i="5"/>
  <c r="S23" i="5" s="1"/>
  <c r="T23" i="5" s="1"/>
  <c r="V23" i="5" s="1"/>
  <c r="Q24" i="5"/>
  <c r="S24" i="5" s="1"/>
  <c r="Q25" i="5"/>
  <c r="S25" i="5" s="1"/>
  <c r="T25" i="5" s="1"/>
  <c r="Q26" i="5"/>
  <c r="S26" i="5" s="1"/>
  <c r="T26" i="5" s="1"/>
  <c r="Q27" i="5"/>
  <c r="Q9" i="5"/>
  <c r="S13" i="1"/>
  <c r="T13" i="1" s="1"/>
  <c r="V13" i="1" s="1"/>
  <c r="S14" i="1"/>
  <c r="T14" i="1" s="1"/>
  <c r="V14" i="1" s="1"/>
  <c r="S21" i="1"/>
  <c r="T21" i="1" s="1"/>
  <c r="S22" i="1"/>
  <c r="T22" i="1" s="1"/>
  <c r="V22" i="1" s="1"/>
  <c r="Q10" i="1"/>
  <c r="S10" i="1" s="1"/>
  <c r="T10" i="1" s="1"/>
  <c r="V10" i="1" s="1"/>
  <c r="Q11" i="1"/>
  <c r="S11" i="1" s="1"/>
  <c r="T11" i="1" s="1"/>
  <c r="V11" i="1" s="1"/>
  <c r="Q12" i="1"/>
  <c r="S12" i="1" s="1"/>
  <c r="T12" i="1" s="1"/>
  <c r="V12" i="1" s="1"/>
  <c r="Q13" i="1"/>
  <c r="Q14" i="1"/>
  <c r="Q15" i="1"/>
  <c r="S15" i="1" s="1"/>
  <c r="T15" i="1" s="1"/>
  <c r="V15" i="1" s="1"/>
  <c r="Q16" i="1"/>
  <c r="S16" i="1" s="1"/>
  <c r="T16" i="1" s="1"/>
  <c r="Q17" i="1"/>
  <c r="S17" i="1" s="1"/>
  <c r="Q18" i="1"/>
  <c r="S18" i="1" s="1"/>
  <c r="T18" i="1" s="1"/>
  <c r="V18" i="1" s="1"/>
  <c r="Q19" i="1"/>
  <c r="S19" i="1" s="1"/>
  <c r="Q20" i="1"/>
  <c r="S20" i="1" s="1"/>
  <c r="T20" i="1" s="1"/>
  <c r="V20" i="1" s="1"/>
  <c r="Q21" i="1"/>
  <c r="Q22" i="1"/>
  <c r="Q24" i="1"/>
  <c r="S24" i="1" s="1"/>
  <c r="T24" i="1" s="1"/>
  <c r="Q25" i="1"/>
  <c r="S25" i="1" s="1"/>
  <c r="Q26" i="1"/>
  <c r="S26" i="1" s="1"/>
  <c r="T26" i="1" s="1"/>
  <c r="Q27" i="1"/>
  <c r="S27" i="1" s="1"/>
  <c r="T27" i="1" s="1"/>
  <c r="Q9" i="1"/>
  <c r="S9" i="1" s="1"/>
  <c r="T9" i="1" s="1"/>
  <c r="T9" i="5"/>
  <c r="T12" i="5"/>
  <c r="V12" i="5" s="1"/>
  <c r="T20" i="5"/>
  <c r="V20" i="5" s="1"/>
  <c r="T22" i="5"/>
  <c r="V22" i="5" s="1"/>
  <c r="T27" i="5"/>
  <c r="V14" i="5" l="1"/>
  <c r="V13" i="5"/>
  <c r="T19" i="1"/>
  <c r="V19" i="1" s="1"/>
  <c r="V26" i="5"/>
  <c r="V27" i="5"/>
  <c r="V25" i="5"/>
  <c r="V17" i="5"/>
  <c r="V9" i="5"/>
  <c r="T24" i="5"/>
  <c r="V24" i="5" s="1"/>
  <c r="T16" i="5"/>
  <c r="V16" i="5" s="1"/>
  <c r="V21" i="1"/>
  <c r="V27" i="1"/>
  <c r="V26" i="1"/>
  <c r="V16" i="1"/>
  <c r="V24" i="1"/>
  <c r="V9" i="1"/>
  <c r="T25" i="1"/>
  <c r="V25" i="1" s="1"/>
  <c r="T17" i="1"/>
  <c r="V17" i="1" s="1"/>
  <c r="Q23" i="1"/>
  <c r="S23" i="1" s="1"/>
  <c r="T23" i="1" s="1"/>
  <c r="V23" i="1" s="1"/>
</calcChain>
</file>

<file path=xl/sharedStrings.xml><?xml version="1.0" encoding="utf-8"?>
<sst xmlns="http://schemas.openxmlformats.org/spreadsheetml/2006/main" count="174" uniqueCount="72">
  <si>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</si>
  <si>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</si>
  <si>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</si>
  <si>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</si>
  <si>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</si>
  <si>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Transition Adjustment </t>
  </si>
  <si>
    <t xml:space="preserve">Misc Per Diem Adjustment </t>
  </si>
  <si>
    <t xml:space="preserve">Bed Hold Per Diem Adjustment </t>
  </si>
  <si>
    <t>Bed Count</t>
  </si>
  <si>
    <t>015330210</t>
  </si>
  <si>
    <t>540131110</t>
  </si>
  <si>
    <t>Cayuga Ridge Extended Care</t>
  </si>
  <si>
    <t>252530110</t>
  </si>
  <si>
    <t>Conesus Lake Nursing Home LLC</t>
  </si>
  <si>
    <t>145130710</t>
  </si>
  <si>
    <t>Elderwood at Amherst</t>
  </si>
  <si>
    <t>140630110</t>
  </si>
  <si>
    <t>Harris Hill Nursing Facility LLC</t>
  </si>
  <si>
    <t>700030210</t>
  </si>
  <si>
    <t>Hebrew Home For The Aged At Riverdale</t>
  </si>
  <si>
    <t>276130210</t>
  </si>
  <si>
    <t>Hill Haven Nursing Home</t>
  </si>
  <si>
    <t>700234010</t>
  </si>
  <si>
    <t>330132710</t>
  </si>
  <si>
    <t>Loretto Health and Rehabilitation Center</t>
  </si>
  <si>
    <t>132730210</t>
  </si>
  <si>
    <t>Northern Dutchess Residential Health Care Facility Inc</t>
  </si>
  <si>
    <t>515500030</t>
  </si>
  <si>
    <t>Peconic Bay Skilled Nursing Facility</t>
  </si>
  <si>
    <t>596030410</t>
  </si>
  <si>
    <t>Salem Hills Rehabilitation and Nursing Center</t>
  </si>
  <si>
    <t>St Josephs Hospital - Skilled Nursing Facility</t>
  </si>
  <si>
    <t>700234510</t>
  </si>
  <si>
    <t>Terence Cardinal Cooke Health Care Ctr</t>
  </si>
  <si>
    <t>270135910</t>
  </si>
  <si>
    <t>The Shore Winds LLC</t>
  </si>
  <si>
    <t xml:space="preserve">Non Medicare Eligible  Direct Component </t>
  </si>
  <si>
    <t>Opcert</t>
  </si>
  <si>
    <t>Non Medicare Eligible Total Payment</t>
  </si>
  <si>
    <t>Medicare Eligible Total Payment</t>
  </si>
  <si>
    <t>Total Price</t>
  </si>
  <si>
    <t>Total Price + Capital Per Diem</t>
  </si>
  <si>
    <t xml:space="preserve">New York State Department of Health </t>
  </si>
  <si>
    <t xml:space="preserve">Bureau Of Long Term Care Reimbursement </t>
  </si>
  <si>
    <t>Nursing Home Benchmark Rates</t>
  </si>
  <si>
    <t>Non Medicare Eligible</t>
  </si>
  <si>
    <t>Case Mix Percent Adjustment</t>
  </si>
  <si>
    <t>Final All Inclusive Benchmark</t>
  </si>
  <si>
    <t>Non-Comp Component - Refer to Non Comp Ancillaries Tab</t>
  </si>
  <si>
    <t>Medicare Eligible</t>
  </si>
  <si>
    <t>700341210</t>
  </si>
  <si>
    <t xml:space="preserve">Medicare Eligible  Direct Component </t>
  </si>
  <si>
    <t>291030010</t>
  </si>
  <si>
    <t>700180610</t>
  </si>
  <si>
    <t>North Shore-LIJ Orzac Center for Rehabilitation</t>
  </si>
  <si>
    <t>Sea Crest Nursing and Rehabilitation Center</t>
  </si>
  <si>
    <t>The New Jewish Home, Manhattan</t>
  </si>
  <si>
    <t>Minimum Wage Adjustment</t>
  </si>
  <si>
    <t>Miscellaneous</t>
  </si>
  <si>
    <t>Beach Gardens Rehab and Nursing Center</t>
  </si>
  <si>
    <t>700039610</t>
  </si>
  <si>
    <t>The Plaza Rehab and Nursing Center (Bronx County)</t>
  </si>
  <si>
    <t>2% Penalty on Poor Performing Nursing Homes</t>
  </si>
  <si>
    <t>Transformation 1.5% Investment</t>
  </si>
  <si>
    <t>Shaker Place Rehabilitation and Nursing Center</t>
  </si>
  <si>
    <t>5% Capital Reduction</t>
  </si>
  <si>
    <t>COVID Rate Enhancement</t>
  </si>
  <si>
    <t>01/01/2021</t>
  </si>
  <si>
    <t>01/01/21 - 12/31/21 - COVID Rate Enhancement</t>
  </si>
  <si>
    <t>01/01/21 Statewide Pricing Rate Computation Sheet</t>
  </si>
  <si>
    <t>2020 Cash Receipts (CRA) Per Diem</t>
  </si>
  <si>
    <t>070130230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</si>
</sst>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52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44" fontId="8" fillId="0" borderId="0" xfId="1" applyFont="1" applyFill="1" applyBorder="1" applyAlignment="1"/>
    <xf numFmtId="0" fontId="1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3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 wrapText="1"/>
    </xf>
    <xf numFmtId="44" fontId="9" fillId="0" borderId="5" xfId="1" applyFont="1" applyFill="1" applyBorder="1" applyAlignment="1"/>
    <xf numFmtId="0" fontId="9" fillId="0" borderId="2" xfId="0" applyNumberFormat="1" applyFont="1" applyFill="1" applyBorder="1" applyAlignment="1"/>
    <xf numFmtId="44" fontId="8" fillId="0" borderId="0" xfId="0" applyNumberFormat="1" applyFont="1"/>
    <xf numFmtId="0" fontId="9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Border="1" applyAlignment="1"/>
    <xf numFmtId="44" fontId="5" fillId="0" borderId="9" xfId="0" applyNumberFormat="1" applyFont="1" applyBorder="1" applyAlignment="1"/>
    <xf numFmtId="0" fontId="1" fillId="0" borderId="1" xfId="0" applyFont="1" applyFill="1" applyBorder="1" applyAlignment="1">
      <alignment horizontal="center" wrapText="1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ont="1" applyFill="1" applyBorder="1" applyAlignment="1"/>
    <xf numFmtId="0" fontId="1" fillId="0" borderId="11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0" fillId="0" borderId="0" xfId="0" quotePrefix="1"/>
    <xf numFmtId="0" fontId="12" fillId="0" borderId="2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7"/>
  <sheetViews>
    <sheetView tabSelected="1" zoomScaleNormal="10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3.1640625" style="1" customWidth="1"/>
    <col min="4" max="4" width="12.1640625" style="1" customWidth="1"/>
    <col min="5" max="5" width="18" style="1" customWidth="1"/>
    <col min="6" max="8" width="14.5" style="1" customWidth="1"/>
    <col min="9" max="9" width="14.6640625" style="1" customWidth="1"/>
    <col min="10" max="14" width="17.5" style="1" customWidth="1"/>
    <col min="15" max="15" width="12.83203125" style="1" customWidth="1"/>
    <col min="16" max="16" width="14.1640625" style="1" customWidth="1"/>
    <col min="17" max="17" width="17.33203125" customWidth="1"/>
    <col min="18" max="18" width="17.83203125" style="1" customWidth="1"/>
    <col min="19" max="20" width="16.5" style="1" customWidth="1"/>
    <col min="21" max="21" width="17.1640625" style="1" customWidth="1"/>
    <col min="22" max="22" width="22.6640625" style="1" customWidth="1"/>
    <col min="23" max="16384" width="9.33203125" style="1"/>
  </cols>
  <sheetData>
    <row r="1" spans="1:22" ht="18" x14ac:dyDescent="0.2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</row>
    <row r="2" spans="1:22" ht="18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2" ht="18" x14ac:dyDescent="0.25">
      <c r="A3" s="43" t="s">
        <v>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22" s="9" customFormat="1" ht="18" x14ac:dyDescent="0.25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18" x14ac:dyDescent="0.25">
      <c r="A5" s="46" t="s">
        <v>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ht="45" customHeight="1" x14ac:dyDescent="0.25">
      <c r="A6" s="12"/>
      <c r="B6" s="13"/>
      <c r="C6" s="13"/>
      <c r="D6" s="14"/>
      <c r="E6" s="34" t="s">
        <v>69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  <c r="T6" s="31"/>
      <c r="U6" s="27"/>
      <c r="V6" s="11" t="s">
        <v>47</v>
      </c>
    </row>
    <row r="7" spans="1:22" ht="15.75" x14ac:dyDescent="0.25">
      <c r="A7" s="12"/>
      <c r="B7" s="13"/>
      <c r="C7" s="13"/>
      <c r="D7" s="19"/>
      <c r="E7" s="24"/>
      <c r="F7" s="25"/>
      <c r="G7" s="25"/>
      <c r="H7" s="25"/>
      <c r="I7" s="25"/>
      <c r="J7" s="34" t="s">
        <v>6</v>
      </c>
      <c r="K7" s="35"/>
      <c r="L7" s="35"/>
      <c r="M7" s="35"/>
      <c r="N7" s="36"/>
      <c r="O7" s="25"/>
      <c r="P7" s="25"/>
      <c r="Q7" s="25"/>
      <c r="R7" s="25"/>
      <c r="S7" s="25"/>
      <c r="T7" s="32"/>
      <c r="U7" s="26"/>
      <c r="V7" s="11"/>
    </row>
    <row r="8" spans="1:22" s="2" customFormat="1" ht="63.75" x14ac:dyDescent="0.2">
      <c r="A8" s="17" t="s">
        <v>37</v>
      </c>
      <c r="B8" s="4" t="s">
        <v>0</v>
      </c>
      <c r="C8" s="4" t="s">
        <v>1</v>
      </c>
      <c r="D8" s="5" t="s">
        <v>8</v>
      </c>
      <c r="E8" s="6" t="s">
        <v>48</v>
      </c>
      <c r="F8" s="7" t="s">
        <v>36</v>
      </c>
      <c r="G8" s="7" t="s">
        <v>2</v>
      </c>
      <c r="H8" s="7" t="s">
        <v>4</v>
      </c>
      <c r="I8" s="7" t="s">
        <v>5</v>
      </c>
      <c r="J8" s="6" t="s">
        <v>58</v>
      </c>
      <c r="K8" s="7" t="s">
        <v>62</v>
      </c>
      <c r="L8" s="7" t="s">
        <v>57</v>
      </c>
      <c r="M8" s="30" t="s">
        <v>63</v>
      </c>
      <c r="N8" s="29" t="s">
        <v>65</v>
      </c>
      <c r="O8" s="7" t="s">
        <v>7</v>
      </c>
      <c r="P8" s="15" t="s">
        <v>46</v>
      </c>
      <c r="Q8" s="7" t="s">
        <v>40</v>
      </c>
      <c r="R8" s="7" t="s">
        <v>3</v>
      </c>
      <c r="S8" s="8" t="s">
        <v>41</v>
      </c>
      <c r="T8" s="7" t="s">
        <v>66</v>
      </c>
      <c r="U8" s="7" t="s">
        <v>70</v>
      </c>
      <c r="V8" s="10" t="s">
        <v>38</v>
      </c>
    </row>
    <row r="9" spans="1:22" ht="12.75" x14ac:dyDescent="0.2">
      <c r="A9" t="s">
        <v>50</v>
      </c>
      <c r="B9" s="20" t="s">
        <v>59</v>
      </c>
      <c r="C9" s="28" t="s">
        <v>67</v>
      </c>
      <c r="D9" s="21">
        <v>163</v>
      </c>
      <c r="E9" s="22">
        <v>9.9</v>
      </c>
      <c r="F9" s="22">
        <v>180.33</v>
      </c>
      <c r="G9" s="22">
        <v>61.39</v>
      </c>
      <c r="H9" s="22">
        <v>1.1299999999999999</v>
      </c>
      <c r="I9" s="22">
        <v>0</v>
      </c>
      <c r="J9" s="22">
        <v>0</v>
      </c>
      <c r="K9" s="22">
        <v>0</v>
      </c>
      <c r="L9" s="22">
        <v>0.8</v>
      </c>
      <c r="M9" s="22">
        <v>3.7269000000000005</v>
      </c>
      <c r="N9" s="22">
        <v>-1.1100000000000001</v>
      </c>
      <c r="O9" s="22">
        <v>-0.72</v>
      </c>
      <c r="P9" s="22">
        <v>0</v>
      </c>
      <c r="Q9" s="18">
        <f>SUM(E9:P9)</f>
        <v>255.4469</v>
      </c>
      <c r="R9" s="22">
        <v>22.14</v>
      </c>
      <c r="S9" s="3">
        <f>Q9+R9</f>
        <v>277.58690000000001</v>
      </c>
      <c r="T9" s="3">
        <f t="shared" ref="T9" si="0">S9*0.5</f>
        <v>138.79345000000001</v>
      </c>
      <c r="U9" s="22">
        <v>15.94</v>
      </c>
      <c r="V9" s="16">
        <f>S9+T9+U9</f>
        <v>432.32035000000002</v>
      </c>
    </row>
    <row r="10" spans="1:22" ht="12.75" x14ac:dyDescent="0.2">
      <c r="A10" t="s">
        <v>10</v>
      </c>
      <c r="B10" s="20" t="s">
        <v>11</v>
      </c>
      <c r="C10" s="28" t="s">
        <v>67</v>
      </c>
      <c r="D10" s="21">
        <v>187</v>
      </c>
      <c r="E10" s="22">
        <v>10.49</v>
      </c>
      <c r="F10" s="22">
        <v>113.63</v>
      </c>
      <c r="G10" s="22">
        <v>50.18</v>
      </c>
      <c r="H10" s="22">
        <v>1.99</v>
      </c>
      <c r="I10" s="22">
        <v>0</v>
      </c>
      <c r="J10" s="22">
        <v>0</v>
      </c>
      <c r="K10" s="22">
        <v>-4.58</v>
      </c>
      <c r="L10" s="22">
        <v>0.75</v>
      </c>
      <c r="M10" s="22">
        <v>2.8316962885843964</v>
      </c>
      <c r="N10" s="22">
        <v>-2.6</v>
      </c>
      <c r="O10" s="22">
        <v>-0.45</v>
      </c>
      <c r="P10" s="22">
        <v>0</v>
      </c>
      <c r="Q10" s="18">
        <f t="shared" ref="Q10:Q27" si="1">SUM(E10:P10)</f>
        <v>172.24169628858439</v>
      </c>
      <c r="R10" s="22">
        <v>51.97</v>
      </c>
      <c r="S10" s="3">
        <f t="shared" ref="S10:S27" si="2">Q10+R10</f>
        <v>224.21169628858439</v>
      </c>
      <c r="T10" s="3">
        <f t="shared" ref="T10:T11" si="3">S10*0.5</f>
        <v>112.1058481442922</v>
      </c>
      <c r="U10" s="22">
        <v>15.06</v>
      </c>
      <c r="V10" s="16">
        <f t="shared" ref="V10:V27" si="4">S10+T10+U10</f>
        <v>351.37754443287662</v>
      </c>
    </row>
    <row r="11" spans="1:22" ht="12.75" x14ac:dyDescent="0.2">
      <c r="A11" t="s">
        <v>12</v>
      </c>
      <c r="B11" s="20" t="s">
        <v>13</v>
      </c>
      <c r="C11" s="28" t="s">
        <v>67</v>
      </c>
      <c r="D11" s="21">
        <v>48</v>
      </c>
      <c r="E11" s="22">
        <v>6.34</v>
      </c>
      <c r="F11" s="22">
        <v>121</v>
      </c>
      <c r="G11" s="22">
        <v>51.52</v>
      </c>
      <c r="H11" s="22">
        <v>6.01</v>
      </c>
      <c r="I11" s="22">
        <v>0</v>
      </c>
      <c r="J11" s="22">
        <v>0</v>
      </c>
      <c r="K11" s="22">
        <v>0</v>
      </c>
      <c r="L11" s="22">
        <v>2.99</v>
      </c>
      <c r="M11" s="22">
        <v>2.8176319155073202</v>
      </c>
      <c r="N11" s="22">
        <v>-1.58</v>
      </c>
      <c r="O11" s="22">
        <v>-0.52</v>
      </c>
      <c r="P11" s="22">
        <v>2.87</v>
      </c>
      <c r="Q11" s="18">
        <f t="shared" si="1"/>
        <v>191.44763191550732</v>
      </c>
      <c r="R11" s="22">
        <v>31.68</v>
      </c>
      <c r="S11" s="3">
        <f t="shared" si="2"/>
        <v>223.12763191550732</v>
      </c>
      <c r="T11" s="3">
        <f t="shared" si="3"/>
        <v>111.56381595775366</v>
      </c>
      <c r="U11" s="22">
        <v>16.489999999999998</v>
      </c>
      <c r="V11" s="16">
        <f t="shared" si="4"/>
        <v>351.18144787326099</v>
      </c>
    </row>
    <row r="12" spans="1:22" ht="12.75" x14ac:dyDescent="0.2">
      <c r="A12" t="s">
        <v>14</v>
      </c>
      <c r="B12" s="20" t="s">
        <v>15</v>
      </c>
      <c r="C12" s="28" t="s">
        <v>67</v>
      </c>
      <c r="D12" s="21">
        <v>92</v>
      </c>
      <c r="E12" s="22">
        <v>9.3899999999999988</v>
      </c>
      <c r="F12" s="22">
        <v>133.08000000000001</v>
      </c>
      <c r="G12" s="22">
        <v>51.94</v>
      </c>
      <c r="H12" s="22">
        <v>0.2</v>
      </c>
      <c r="I12" s="22">
        <v>0</v>
      </c>
      <c r="J12" s="22">
        <v>0</v>
      </c>
      <c r="K12" s="22">
        <v>0</v>
      </c>
      <c r="L12" s="22">
        <v>1.23</v>
      </c>
      <c r="M12" s="22">
        <v>2.7670460310398539</v>
      </c>
      <c r="N12" s="22">
        <v>-1.29</v>
      </c>
      <c r="O12" s="22">
        <v>-0.48</v>
      </c>
      <c r="P12" s="22">
        <v>-7.75</v>
      </c>
      <c r="Q12" s="18">
        <f t="shared" si="1"/>
        <v>189.08704603103985</v>
      </c>
      <c r="R12" s="22">
        <v>25.7</v>
      </c>
      <c r="S12" s="3">
        <f t="shared" si="2"/>
        <v>214.78704603103984</v>
      </c>
      <c r="T12" s="3">
        <f t="shared" ref="T12" si="5">S12*0.5</f>
        <v>107.39352301551992</v>
      </c>
      <c r="U12" s="22">
        <v>19.52</v>
      </c>
      <c r="V12" s="16">
        <f t="shared" si="4"/>
        <v>341.70056904655974</v>
      </c>
    </row>
    <row r="13" spans="1:22" ht="12.75" x14ac:dyDescent="0.2">
      <c r="A13" t="s">
        <v>16</v>
      </c>
      <c r="B13" s="20" t="s">
        <v>17</v>
      </c>
      <c r="C13" s="28" t="s">
        <v>67</v>
      </c>
      <c r="D13" s="21">
        <v>192</v>
      </c>
      <c r="E13" s="22">
        <v>10.52</v>
      </c>
      <c r="F13" s="22">
        <v>130.26</v>
      </c>
      <c r="G13" s="22">
        <v>50.06</v>
      </c>
      <c r="H13" s="22">
        <v>0.81</v>
      </c>
      <c r="I13" s="22">
        <v>0</v>
      </c>
      <c r="J13" s="22">
        <v>0</v>
      </c>
      <c r="K13" s="22">
        <v>0</v>
      </c>
      <c r="L13" s="22">
        <v>1.41</v>
      </c>
      <c r="M13" s="22">
        <v>2.8473023825802102</v>
      </c>
      <c r="N13" s="22">
        <v>-0.81</v>
      </c>
      <c r="O13" s="22">
        <v>-0.57999999999999996</v>
      </c>
      <c r="P13" s="22">
        <v>0</v>
      </c>
      <c r="Q13" s="18">
        <f t="shared" si="1"/>
        <v>194.5173023825802</v>
      </c>
      <c r="R13" s="22">
        <v>16.11</v>
      </c>
      <c r="S13" s="3">
        <f t="shared" si="2"/>
        <v>210.62730238258018</v>
      </c>
      <c r="T13" s="3">
        <f t="shared" ref="T13:T15" si="6">S13*0.5</f>
        <v>105.31365119129009</v>
      </c>
      <c r="U13" s="22">
        <v>16.68</v>
      </c>
      <c r="V13" s="16">
        <f t="shared" si="4"/>
        <v>332.62095357387028</v>
      </c>
    </row>
    <row r="14" spans="1:22" ht="12.75" x14ac:dyDescent="0.2">
      <c r="A14" t="s">
        <v>18</v>
      </c>
      <c r="B14" s="20" t="s">
        <v>19</v>
      </c>
      <c r="C14" s="28" t="s">
        <v>67</v>
      </c>
      <c r="D14" s="21">
        <v>843</v>
      </c>
      <c r="E14" s="22">
        <v>23.43</v>
      </c>
      <c r="F14" s="22">
        <v>188.47</v>
      </c>
      <c r="G14" s="22">
        <v>69.75</v>
      </c>
      <c r="H14" s="22">
        <v>0.83</v>
      </c>
      <c r="I14" s="22">
        <v>0</v>
      </c>
      <c r="J14" s="22">
        <v>0</v>
      </c>
      <c r="K14" s="22">
        <v>0</v>
      </c>
      <c r="L14" s="22">
        <v>0.05</v>
      </c>
      <c r="M14" s="22">
        <v>4.1330435745659315</v>
      </c>
      <c r="N14" s="22">
        <v>-1</v>
      </c>
      <c r="O14" s="22">
        <v>-0.95</v>
      </c>
      <c r="P14" s="22">
        <v>0</v>
      </c>
      <c r="Q14" s="18">
        <f t="shared" si="1"/>
        <v>284.71304357456592</v>
      </c>
      <c r="R14" s="22">
        <v>19.91</v>
      </c>
      <c r="S14" s="3">
        <f t="shared" si="2"/>
        <v>304.62304357456594</v>
      </c>
      <c r="T14" s="3">
        <f t="shared" si="6"/>
        <v>152.31152178728297</v>
      </c>
      <c r="U14" s="22">
        <v>20.28</v>
      </c>
      <c r="V14" s="16">
        <f t="shared" si="4"/>
        <v>477.21456536184894</v>
      </c>
    </row>
    <row r="15" spans="1:22" ht="12.75" x14ac:dyDescent="0.2">
      <c r="A15" t="s">
        <v>20</v>
      </c>
      <c r="B15" s="20" t="s">
        <v>21</v>
      </c>
      <c r="C15" s="28" t="s">
        <v>67</v>
      </c>
      <c r="D15" s="21">
        <v>288</v>
      </c>
      <c r="E15" s="22">
        <v>9.2799999999999994</v>
      </c>
      <c r="F15" s="22">
        <v>108.96</v>
      </c>
      <c r="G15" s="22">
        <v>60.27</v>
      </c>
      <c r="H15" s="22">
        <v>3.44</v>
      </c>
      <c r="I15" s="22">
        <v>0</v>
      </c>
      <c r="J15" s="22">
        <v>0</v>
      </c>
      <c r="K15" s="22">
        <v>0</v>
      </c>
      <c r="L15" s="22">
        <v>0.15</v>
      </c>
      <c r="M15" s="22">
        <v>2.903719169122013</v>
      </c>
      <c r="N15" s="22">
        <v>-0.27</v>
      </c>
      <c r="O15" s="22">
        <v>-0.56000000000000005</v>
      </c>
      <c r="P15" s="22">
        <v>-0.91</v>
      </c>
      <c r="Q15" s="18">
        <f t="shared" si="1"/>
        <v>183.263719169122</v>
      </c>
      <c r="R15" s="22">
        <v>5.41</v>
      </c>
      <c r="S15" s="3">
        <f t="shared" si="2"/>
        <v>188.67371916912199</v>
      </c>
      <c r="T15" s="3">
        <f t="shared" si="6"/>
        <v>94.336859584560997</v>
      </c>
      <c r="U15" s="22">
        <v>13.69</v>
      </c>
      <c r="V15" s="16">
        <f t="shared" si="4"/>
        <v>296.70057875368298</v>
      </c>
    </row>
    <row r="16" spans="1:22" ht="12.75" x14ac:dyDescent="0.2">
      <c r="A16" t="s">
        <v>23</v>
      </c>
      <c r="B16" s="20" t="s">
        <v>24</v>
      </c>
      <c r="C16" s="28" t="s">
        <v>67</v>
      </c>
      <c r="D16" s="21">
        <v>583</v>
      </c>
      <c r="E16" s="22">
        <v>11.38</v>
      </c>
      <c r="F16" s="22">
        <v>153.22999999999999</v>
      </c>
      <c r="G16" s="22">
        <v>61.73</v>
      </c>
      <c r="H16" s="22">
        <v>2.73</v>
      </c>
      <c r="I16" s="22">
        <v>0</v>
      </c>
      <c r="J16" s="22">
        <v>0</v>
      </c>
      <c r="K16" s="22">
        <v>0</v>
      </c>
      <c r="L16" s="22">
        <v>0.17</v>
      </c>
      <c r="M16" s="22">
        <v>3.3118213792071174</v>
      </c>
      <c r="N16" s="22">
        <v>-0.95</v>
      </c>
      <c r="O16" s="22">
        <v>-0.52</v>
      </c>
      <c r="P16" s="22">
        <v>-8.0399999999999991</v>
      </c>
      <c r="Q16" s="18">
        <f t="shared" si="1"/>
        <v>223.04182137920708</v>
      </c>
      <c r="R16" s="22">
        <v>19.04</v>
      </c>
      <c r="S16" s="3">
        <f t="shared" si="2"/>
        <v>242.08182137920707</v>
      </c>
      <c r="T16" s="3">
        <f t="shared" ref="T16" si="7">S16*0.5</f>
        <v>121.04091068960354</v>
      </c>
      <c r="U16" s="22">
        <v>16.79</v>
      </c>
      <c r="V16" s="16">
        <f t="shared" si="4"/>
        <v>379.91273206881061</v>
      </c>
    </row>
    <row r="17" spans="1:22" ht="12.75" x14ac:dyDescent="0.2">
      <c r="A17" t="s">
        <v>52</v>
      </c>
      <c r="B17" s="20" t="s">
        <v>54</v>
      </c>
      <c r="C17" s="28" t="s">
        <v>67</v>
      </c>
      <c r="D17" s="21">
        <v>120</v>
      </c>
      <c r="E17" s="22">
        <v>15.92</v>
      </c>
      <c r="F17" s="22">
        <v>185.42</v>
      </c>
      <c r="G17" s="22">
        <v>63.34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3.7778999999999883</v>
      </c>
      <c r="N17" s="22">
        <v>-0.97</v>
      </c>
      <c r="O17" s="22">
        <v>-0.74</v>
      </c>
      <c r="P17" s="22">
        <v>-17.850000000000001</v>
      </c>
      <c r="Q17" s="18">
        <f t="shared" si="1"/>
        <v>248.89789999999991</v>
      </c>
      <c r="R17" s="22">
        <v>19.34</v>
      </c>
      <c r="S17" s="3">
        <f t="shared" si="2"/>
        <v>268.23789999999991</v>
      </c>
      <c r="T17" s="3">
        <f t="shared" ref="T17:T19" si="8">S17*0.5</f>
        <v>134.11894999999996</v>
      </c>
      <c r="U17" s="22">
        <v>48.85</v>
      </c>
      <c r="V17" s="16">
        <f t="shared" si="4"/>
        <v>451.20684999999992</v>
      </c>
    </row>
    <row r="18" spans="1:22" ht="12.75" x14ac:dyDescent="0.2">
      <c r="A18" t="s">
        <v>25</v>
      </c>
      <c r="B18" s="20" t="s">
        <v>26</v>
      </c>
      <c r="C18" s="28" t="s">
        <v>67</v>
      </c>
      <c r="D18" s="21">
        <v>100</v>
      </c>
      <c r="E18" s="22">
        <v>15.67</v>
      </c>
      <c r="F18" s="22">
        <v>86.91</v>
      </c>
      <c r="G18" s="22">
        <v>51.37</v>
      </c>
      <c r="H18" s="22">
        <v>2.0499999999999998</v>
      </c>
      <c r="I18" s="22">
        <v>0</v>
      </c>
      <c r="J18" s="22">
        <v>0</v>
      </c>
      <c r="K18" s="22">
        <v>0</v>
      </c>
      <c r="L18" s="22">
        <v>0</v>
      </c>
      <c r="M18" s="22">
        <v>2.90655000000001</v>
      </c>
      <c r="N18" s="22">
        <v>-0.4</v>
      </c>
      <c r="O18" s="22">
        <v>-0.52</v>
      </c>
      <c r="P18" s="22">
        <v>0</v>
      </c>
      <c r="Q18" s="18">
        <f t="shared" si="1"/>
        <v>157.98654999999999</v>
      </c>
      <c r="R18" s="22">
        <v>8.01</v>
      </c>
      <c r="S18" s="3">
        <f t="shared" si="2"/>
        <v>165.99654999999998</v>
      </c>
      <c r="T18" s="3">
        <f t="shared" si="8"/>
        <v>82.998274999999992</v>
      </c>
      <c r="U18" s="22">
        <v>20.329999999999998</v>
      </c>
      <c r="V18" s="16">
        <f t="shared" si="4"/>
        <v>269.32482499999998</v>
      </c>
    </row>
    <row r="19" spans="1:22" ht="12.75" x14ac:dyDescent="0.2">
      <c r="A19" t="s">
        <v>27</v>
      </c>
      <c r="B19" s="20" t="s">
        <v>28</v>
      </c>
      <c r="C19" s="28" t="s">
        <v>67</v>
      </c>
      <c r="D19" s="21">
        <v>60</v>
      </c>
      <c r="E19" s="22">
        <v>29.17</v>
      </c>
      <c r="F19" s="22">
        <v>145.59</v>
      </c>
      <c r="G19" s="22">
        <v>69.569999999999993</v>
      </c>
      <c r="H19" s="22">
        <v>3.84</v>
      </c>
      <c r="I19" s="22">
        <v>0</v>
      </c>
      <c r="J19" s="22">
        <v>0</v>
      </c>
      <c r="K19" s="22">
        <v>0</v>
      </c>
      <c r="L19" s="22">
        <v>0</v>
      </c>
      <c r="M19" s="22">
        <v>3.4408500000000117</v>
      </c>
      <c r="N19" s="22">
        <v>-2.15</v>
      </c>
      <c r="O19" s="22">
        <v>-0.92</v>
      </c>
      <c r="P19" s="22">
        <v>-4.3600000000000003</v>
      </c>
      <c r="Q19" s="18">
        <f t="shared" si="1"/>
        <v>244.18084999999999</v>
      </c>
      <c r="R19" s="22">
        <v>42.94</v>
      </c>
      <c r="S19" s="3">
        <f t="shared" si="2"/>
        <v>287.12085000000002</v>
      </c>
      <c r="T19" s="3">
        <f t="shared" si="8"/>
        <v>143.56042500000001</v>
      </c>
      <c r="U19" s="22">
        <v>150.75</v>
      </c>
      <c r="V19" s="16">
        <f t="shared" si="4"/>
        <v>581.43127500000003</v>
      </c>
    </row>
    <row r="20" spans="1:22" ht="12.75" x14ac:dyDescent="0.2">
      <c r="A20" t="s">
        <v>29</v>
      </c>
      <c r="B20" s="20" t="s">
        <v>30</v>
      </c>
      <c r="C20" s="28" t="s">
        <v>67</v>
      </c>
      <c r="D20" s="21">
        <v>126</v>
      </c>
      <c r="E20" s="22">
        <v>14.02</v>
      </c>
      <c r="F20" s="22">
        <v>180.86</v>
      </c>
      <c r="G20" s="22">
        <v>58.56</v>
      </c>
      <c r="H20" s="22">
        <v>0.48</v>
      </c>
      <c r="I20" s="22">
        <v>0</v>
      </c>
      <c r="J20" s="22">
        <v>0</v>
      </c>
      <c r="K20" s="22">
        <v>0</v>
      </c>
      <c r="L20" s="22">
        <v>0.06</v>
      </c>
      <c r="M20" s="22">
        <v>3.6987000000000023</v>
      </c>
      <c r="N20" s="22">
        <v>-1.29</v>
      </c>
      <c r="O20" s="22">
        <v>-0.6</v>
      </c>
      <c r="P20" s="22">
        <v>0</v>
      </c>
      <c r="Q20" s="18">
        <f t="shared" si="1"/>
        <v>255.78870000000003</v>
      </c>
      <c r="R20" s="22">
        <v>25.74</v>
      </c>
      <c r="S20" s="3">
        <f t="shared" si="2"/>
        <v>281.52870000000001</v>
      </c>
      <c r="T20" s="3">
        <f t="shared" ref="T20:T22" si="9">S20*0.5</f>
        <v>140.76435000000001</v>
      </c>
      <c r="U20" s="22">
        <v>20.22</v>
      </c>
      <c r="V20" s="16">
        <f t="shared" si="4"/>
        <v>442.51305000000002</v>
      </c>
    </row>
    <row r="21" spans="1:22" ht="12.75" x14ac:dyDescent="0.2">
      <c r="A21" t="s">
        <v>53</v>
      </c>
      <c r="B21" s="20" t="s">
        <v>55</v>
      </c>
      <c r="C21" s="28" t="s">
        <v>67</v>
      </c>
      <c r="D21" s="21">
        <v>305</v>
      </c>
      <c r="E21" s="22">
        <v>9.42</v>
      </c>
      <c r="F21" s="22">
        <v>204.4</v>
      </c>
      <c r="G21" s="22">
        <v>67.63</v>
      </c>
      <c r="H21" s="22">
        <v>2.33</v>
      </c>
      <c r="I21" s="22">
        <v>0</v>
      </c>
      <c r="J21" s="22">
        <v>0</v>
      </c>
      <c r="K21" s="22">
        <v>-6.21</v>
      </c>
      <c r="L21" s="22">
        <v>0.43</v>
      </c>
      <c r="M21" s="22">
        <v>4.2219579570700603</v>
      </c>
      <c r="N21" s="22">
        <v>-1.2</v>
      </c>
      <c r="O21" s="22">
        <v>-0.67</v>
      </c>
      <c r="P21" s="22">
        <v>0</v>
      </c>
      <c r="Q21" s="18">
        <f t="shared" si="1"/>
        <v>280.35195795707006</v>
      </c>
      <c r="R21" s="22">
        <v>23.96</v>
      </c>
      <c r="S21" s="3">
        <f t="shared" si="2"/>
        <v>304.31195795707004</v>
      </c>
      <c r="T21" s="3">
        <f t="shared" si="9"/>
        <v>152.15597897853502</v>
      </c>
      <c r="U21" s="22">
        <v>18.46</v>
      </c>
      <c r="V21" s="16">
        <f t="shared" si="4"/>
        <v>474.92793693560503</v>
      </c>
    </row>
    <row r="22" spans="1:22" ht="12.75" x14ac:dyDescent="0.2">
      <c r="A22" t="s">
        <v>9</v>
      </c>
      <c r="B22" s="20" t="s">
        <v>64</v>
      </c>
      <c r="C22" s="28" t="s">
        <v>67</v>
      </c>
      <c r="D22" s="21">
        <v>250</v>
      </c>
      <c r="E22" s="22">
        <v>12.66</v>
      </c>
      <c r="F22" s="22">
        <v>145.52000000000001</v>
      </c>
      <c r="G22" s="22">
        <v>60.36</v>
      </c>
      <c r="H22" s="22">
        <v>1.71</v>
      </c>
      <c r="I22" s="22">
        <v>0</v>
      </c>
      <c r="J22" s="22">
        <v>0</v>
      </c>
      <c r="K22" s="22">
        <v>0</v>
      </c>
      <c r="L22" s="22">
        <v>0</v>
      </c>
      <c r="M22" s="22">
        <v>3.3079500000000053</v>
      </c>
      <c r="N22" s="22">
        <v>-4.03</v>
      </c>
      <c r="O22" s="22">
        <v>-0.59</v>
      </c>
      <c r="P22" s="22">
        <v>0</v>
      </c>
      <c r="Q22" s="18">
        <f t="shared" si="1"/>
        <v>218.93795000000003</v>
      </c>
      <c r="R22" s="22">
        <v>80.569999999999993</v>
      </c>
      <c r="S22" s="3">
        <f t="shared" si="2"/>
        <v>299.50795000000005</v>
      </c>
      <c r="T22" s="3">
        <f t="shared" si="9"/>
        <v>149.75397500000003</v>
      </c>
      <c r="U22" s="22">
        <v>17.149999999999999</v>
      </c>
      <c r="V22" s="16">
        <f t="shared" si="4"/>
        <v>466.41192500000005</v>
      </c>
    </row>
    <row r="23" spans="1:22" ht="12.75" x14ac:dyDescent="0.2">
      <c r="A23" s="33" t="s">
        <v>71</v>
      </c>
      <c r="B23" s="20" t="s">
        <v>31</v>
      </c>
      <c r="C23" s="28" t="s">
        <v>67</v>
      </c>
      <c r="D23" s="21">
        <v>85</v>
      </c>
      <c r="E23" s="22">
        <v>16.79</v>
      </c>
      <c r="F23" s="22">
        <v>109.78</v>
      </c>
      <c r="G23" s="22">
        <v>55.33</v>
      </c>
      <c r="H23" s="22">
        <v>2.93</v>
      </c>
      <c r="I23" s="22">
        <v>0</v>
      </c>
      <c r="J23" s="22">
        <v>0</v>
      </c>
      <c r="K23" s="22">
        <v>0</v>
      </c>
      <c r="L23" s="22">
        <v>7.0000000000000007E-2</v>
      </c>
      <c r="M23" s="22">
        <v>2.9338500000000067</v>
      </c>
      <c r="N23" s="22">
        <v>-0.13</v>
      </c>
      <c r="O23" s="22">
        <v>-0.49</v>
      </c>
      <c r="P23" s="22">
        <v>-3.73</v>
      </c>
      <c r="Q23" s="18">
        <f t="shared" si="1"/>
        <v>183.48384999999999</v>
      </c>
      <c r="R23" s="22">
        <v>2.52</v>
      </c>
      <c r="S23" s="3">
        <f t="shared" si="2"/>
        <v>186.00385</v>
      </c>
      <c r="T23" s="3">
        <f t="shared" ref="T23:T24" si="10">S23*0.5</f>
        <v>93.001925</v>
      </c>
      <c r="U23" s="22">
        <v>0</v>
      </c>
      <c r="V23" s="16">
        <f t="shared" si="4"/>
        <v>279.00577499999997</v>
      </c>
    </row>
    <row r="24" spans="1:22" ht="12.75" x14ac:dyDescent="0.2">
      <c r="A24" t="s">
        <v>32</v>
      </c>
      <c r="B24" s="20" t="s">
        <v>33</v>
      </c>
      <c r="C24" s="28" t="s">
        <v>67</v>
      </c>
      <c r="D24" s="21">
        <v>559</v>
      </c>
      <c r="E24" s="22">
        <v>31.62</v>
      </c>
      <c r="F24" s="22">
        <v>189.18</v>
      </c>
      <c r="G24" s="22">
        <v>67.7</v>
      </c>
      <c r="H24" s="22">
        <v>1.92</v>
      </c>
      <c r="I24" s="22">
        <v>0</v>
      </c>
      <c r="J24" s="22">
        <v>0</v>
      </c>
      <c r="K24" s="22">
        <v>0</v>
      </c>
      <c r="L24" s="22">
        <v>0.09</v>
      </c>
      <c r="M24" s="22">
        <v>4.3700676225792563</v>
      </c>
      <c r="N24" s="22">
        <v>-0.9</v>
      </c>
      <c r="O24" s="22">
        <v>-0.78</v>
      </c>
      <c r="P24" s="22">
        <v>0</v>
      </c>
      <c r="Q24" s="18">
        <f t="shared" si="1"/>
        <v>293.2000676225793</v>
      </c>
      <c r="R24" s="22">
        <v>17.96</v>
      </c>
      <c r="S24" s="3">
        <f t="shared" si="2"/>
        <v>311.16006762257928</v>
      </c>
      <c r="T24" s="3">
        <f t="shared" si="10"/>
        <v>155.58003381128964</v>
      </c>
      <c r="U24" s="22">
        <v>23.31</v>
      </c>
      <c r="V24" s="16">
        <f t="shared" si="4"/>
        <v>490.05010143386892</v>
      </c>
    </row>
    <row r="25" spans="1:22" ht="12.75" x14ac:dyDescent="0.2">
      <c r="A25" t="s">
        <v>22</v>
      </c>
      <c r="B25" s="20" t="s">
        <v>56</v>
      </c>
      <c r="C25" s="28" t="s">
        <v>67</v>
      </c>
      <c r="D25" s="21">
        <v>514</v>
      </c>
      <c r="E25" s="22">
        <v>29.58</v>
      </c>
      <c r="F25" s="22">
        <v>222.54</v>
      </c>
      <c r="G25" s="22">
        <v>68.88</v>
      </c>
      <c r="H25" s="22">
        <v>1.5</v>
      </c>
      <c r="I25" s="22">
        <v>0</v>
      </c>
      <c r="J25" s="22">
        <v>0</v>
      </c>
      <c r="K25" s="22">
        <v>0</v>
      </c>
      <c r="L25" s="22">
        <v>0.33</v>
      </c>
      <c r="M25" s="22">
        <v>4.4589892308774211</v>
      </c>
      <c r="N25" s="22">
        <v>-0.73</v>
      </c>
      <c r="O25" s="22">
        <v>-0.9</v>
      </c>
      <c r="P25" s="22">
        <v>-19.93</v>
      </c>
      <c r="Q25" s="18">
        <f t="shared" si="1"/>
        <v>305.7289892308774</v>
      </c>
      <c r="R25" s="22">
        <v>14.52</v>
      </c>
      <c r="S25" s="3">
        <f t="shared" si="2"/>
        <v>320.24898923087738</v>
      </c>
      <c r="T25" s="3">
        <f t="shared" ref="T25:T27" si="11">S25*0.5</f>
        <v>160.12449461543869</v>
      </c>
      <c r="U25" s="22">
        <v>18.43</v>
      </c>
      <c r="V25" s="16">
        <f t="shared" si="4"/>
        <v>498.80348384631606</v>
      </c>
    </row>
    <row r="26" spans="1:22" ht="12.75" x14ac:dyDescent="0.2">
      <c r="A26" t="s">
        <v>60</v>
      </c>
      <c r="B26" s="20" t="s">
        <v>61</v>
      </c>
      <c r="C26" s="28" t="s">
        <v>67</v>
      </c>
      <c r="D26" s="21">
        <v>744</v>
      </c>
      <c r="E26" s="22">
        <v>23.4</v>
      </c>
      <c r="F26" s="22">
        <v>220.43</v>
      </c>
      <c r="G26" s="22">
        <v>69.03</v>
      </c>
      <c r="H26" s="22">
        <v>1.44</v>
      </c>
      <c r="I26" s="22">
        <v>0</v>
      </c>
      <c r="J26" s="22">
        <v>0</v>
      </c>
      <c r="K26" s="22">
        <v>0</v>
      </c>
      <c r="L26" s="22">
        <v>0.46</v>
      </c>
      <c r="M26" s="22">
        <v>4.5642601444896513</v>
      </c>
      <c r="N26" s="22">
        <v>-2.29</v>
      </c>
      <c r="O26" s="22">
        <v>-0.8</v>
      </c>
      <c r="P26" s="22">
        <v>0</v>
      </c>
      <c r="Q26" s="18">
        <f t="shared" si="1"/>
        <v>316.23426014448961</v>
      </c>
      <c r="R26" s="22">
        <v>45.89</v>
      </c>
      <c r="S26" s="3">
        <f t="shared" si="2"/>
        <v>362.1242601444896</v>
      </c>
      <c r="T26" s="3">
        <f t="shared" si="11"/>
        <v>181.0621300722448</v>
      </c>
      <c r="U26" s="22">
        <v>22.09</v>
      </c>
      <c r="V26" s="16">
        <f t="shared" si="4"/>
        <v>565.2763902167344</v>
      </c>
    </row>
    <row r="27" spans="1:22" ht="12.75" x14ac:dyDescent="0.2">
      <c r="A27" t="s">
        <v>34</v>
      </c>
      <c r="B27" s="20" t="s">
        <v>35</v>
      </c>
      <c r="C27" s="28" t="s">
        <v>67</v>
      </c>
      <c r="D27" s="21">
        <v>229</v>
      </c>
      <c r="E27" s="22">
        <v>8.17</v>
      </c>
      <c r="F27" s="22">
        <v>102.64</v>
      </c>
      <c r="G27" s="22">
        <v>51.51</v>
      </c>
      <c r="H27" s="22">
        <v>2.62</v>
      </c>
      <c r="I27" s="22">
        <v>0</v>
      </c>
      <c r="J27" s="22">
        <v>0</v>
      </c>
      <c r="K27" s="22">
        <v>0</v>
      </c>
      <c r="L27" s="22">
        <v>3.5</v>
      </c>
      <c r="M27" s="22">
        <v>2.4642118252634191</v>
      </c>
      <c r="N27" s="22">
        <v>-0.31</v>
      </c>
      <c r="O27" s="22">
        <v>-0.43</v>
      </c>
      <c r="P27" s="22">
        <v>0</v>
      </c>
      <c r="Q27" s="18">
        <f t="shared" si="1"/>
        <v>170.16421182526341</v>
      </c>
      <c r="R27" s="22">
        <v>6.17</v>
      </c>
      <c r="S27" s="3">
        <f t="shared" si="2"/>
        <v>176.3342118252634</v>
      </c>
      <c r="T27" s="3">
        <f t="shared" si="11"/>
        <v>88.167105912631698</v>
      </c>
      <c r="U27" s="22">
        <v>10.96</v>
      </c>
      <c r="V27" s="16">
        <f t="shared" si="4"/>
        <v>275.46131773789506</v>
      </c>
    </row>
  </sheetData>
  <sortState xmlns:xlrd2="http://schemas.microsoft.com/office/spreadsheetml/2017/richdata2" ref="A9:W27">
    <sortCondition ref="B9:B27"/>
  </sortState>
  <mergeCells count="7">
    <mergeCell ref="J7:N7"/>
    <mergeCell ref="E6:S6"/>
    <mergeCell ref="A1:V1"/>
    <mergeCell ref="A2:V2"/>
    <mergeCell ref="A3:V3"/>
    <mergeCell ref="A4:V4"/>
    <mergeCell ref="A5:V5"/>
  </mergeCells>
  <phoneticPr fontId="13" type="noConversion"/>
  <pageMargins left="0.25" right="0.25" top="0.25" bottom="0.25" header="0.05" footer="0.3"/>
  <pageSetup paperSize="5" scale="52" firstPageNumber="0" fitToHeight="0" orientation="landscape" r:id="rId1"/>
  <headerFooter alignWithMargins="0"/>
  <webPublishItems count="1">
    <webPublishItem id="7116" divId="1-1-21 Updated COVID Benchmark Rates_7116" sourceType="range" sourceRef="A8:V27" destinationFile="C:\Users\kmm13\Desktop\Copy of 1-1-21 Updated COVID Benchmark Rate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V27"/>
  <sheetViews>
    <sheetView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C9" sqref="C9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3.1640625" style="1" bestFit="1" customWidth="1"/>
    <col min="4" max="4" width="12.1640625" style="1" customWidth="1"/>
    <col min="5" max="5" width="18" style="1" customWidth="1"/>
    <col min="6" max="9" width="14.5" style="1" customWidth="1"/>
    <col min="10" max="11" width="18.5" style="1" customWidth="1"/>
    <col min="12" max="12" width="16.1640625" style="1" customWidth="1"/>
    <col min="13" max="14" width="16.83203125" style="1" customWidth="1"/>
    <col min="15" max="16" width="14.5" style="1" customWidth="1"/>
    <col min="17" max="17" width="10" customWidth="1"/>
    <col min="18" max="19" width="14.5" style="1" customWidth="1"/>
    <col min="20" max="20" width="15.5" style="1" customWidth="1"/>
    <col min="21" max="21" width="14" style="1" customWidth="1"/>
    <col min="22" max="22" width="21.6640625" style="1" customWidth="1"/>
    <col min="23" max="16384" width="9.33203125" style="1"/>
  </cols>
  <sheetData>
    <row r="1" spans="1:22" ht="18" x14ac:dyDescent="0.25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9"/>
    </row>
    <row r="2" spans="1:22" ht="18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</row>
    <row r="3" spans="1:22" ht="18" x14ac:dyDescent="0.25">
      <c r="A3" s="43" t="s">
        <v>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22" s="9" customFormat="1" ht="18" x14ac:dyDescent="0.25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18" x14ac:dyDescent="0.25">
      <c r="A5" s="46" t="s">
        <v>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ht="45" x14ac:dyDescent="0.25">
      <c r="A6" s="12"/>
      <c r="B6" s="13"/>
      <c r="C6" s="13"/>
      <c r="D6" s="14"/>
      <c r="E6" s="49" t="s">
        <v>69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32"/>
      <c r="U6" s="27"/>
      <c r="V6" s="11" t="s">
        <v>47</v>
      </c>
    </row>
    <row r="7" spans="1:22" ht="15.75" x14ac:dyDescent="0.25">
      <c r="A7" s="12"/>
      <c r="B7" s="13"/>
      <c r="C7" s="13"/>
      <c r="D7" s="19"/>
      <c r="E7" s="24"/>
      <c r="F7" s="25"/>
      <c r="G7" s="25"/>
      <c r="H7" s="25"/>
      <c r="I7" s="25"/>
      <c r="J7" s="49" t="s">
        <v>6</v>
      </c>
      <c r="K7" s="50"/>
      <c r="L7" s="50"/>
      <c r="M7" s="50"/>
      <c r="N7" s="51"/>
      <c r="O7" s="25"/>
      <c r="P7" s="25"/>
      <c r="Q7" s="25"/>
      <c r="R7" s="25"/>
      <c r="S7" s="25"/>
      <c r="T7" s="32"/>
      <c r="U7" s="26"/>
      <c r="V7" s="11"/>
    </row>
    <row r="8" spans="1:22" s="2" customFormat="1" ht="63.75" x14ac:dyDescent="0.2">
      <c r="A8" s="17" t="s">
        <v>37</v>
      </c>
      <c r="B8" s="4" t="s">
        <v>0</v>
      </c>
      <c r="C8" s="4" t="s">
        <v>1</v>
      </c>
      <c r="D8" s="5" t="s">
        <v>8</v>
      </c>
      <c r="E8" s="6" t="s">
        <v>48</v>
      </c>
      <c r="F8" s="23" t="s">
        <v>51</v>
      </c>
      <c r="G8" s="7" t="s">
        <v>2</v>
      </c>
      <c r="H8" s="7" t="s">
        <v>4</v>
      </c>
      <c r="I8" s="7" t="s">
        <v>5</v>
      </c>
      <c r="J8" s="6" t="s">
        <v>58</v>
      </c>
      <c r="K8" s="7" t="s">
        <v>62</v>
      </c>
      <c r="L8" s="7" t="s">
        <v>57</v>
      </c>
      <c r="M8" s="30" t="s">
        <v>63</v>
      </c>
      <c r="N8" s="29" t="s">
        <v>65</v>
      </c>
      <c r="O8" s="7" t="s">
        <v>7</v>
      </c>
      <c r="P8" s="15" t="s">
        <v>46</v>
      </c>
      <c r="Q8" s="7" t="s">
        <v>40</v>
      </c>
      <c r="R8" s="7" t="s">
        <v>3</v>
      </c>
      <c r="S8" s="8" t="s">
        <v>41</v>
      </c>
      <c r="T8" s="7" t="s">
        <v>66</v>
      </c>
      <c r="U8" s="23" t="s">
        <v>70</v>
      </c>
      <c r="V8" s="10" t="s">
        <v>39</v>
      </c>
    </row>
    <row r="9" spans="1:22" ht="12.75" x14ac:dyDescent="0.2">
      <c r="A9" s="20" t="s">
        <v>50</v>
      </c>
      <c r="B9" s="20" t="s">
        <v>59</v>
      </c>
      <c r="C9" s="28" t="s">
        <v>67</v>
      </c>
      <c r="D9" s="21">
        <v>163</v>
      </c>
      <c r="E9" s="22">
        <v>9.9</v>
      </c>
      <c r="F9" s="22">
        <v>177.81</v>
      </c>
      <c r="G9" s="22">
        <v>61.39</v>
      </c>
      <c r="H9" s="22">
        <v>1.1299999999999999</v>
      </c>
      <c r="I9" s="22">
        <v>0</v>
      </c>
      <c r="J9" s="22">
        <v>0</v>
      </c>
      <c r="K9" s="22">
        <v>0</v>
      </c>
      <c r="L9" s="22">
        <v>0.8</v>
      </c>
      <c r="M9" s="22">
        <v>3.6901499999999885</v>
      </c>
      <c r="N9" s="22">
        <v>-1.1100000000000001</v>
      </c>
      <c r="O9" s="22">
        <v>-0.72</v>
      </c>
      <c r="P9" s="22">
        <v>0</v>
      </c>
      <c r="Q9" s="18">
        <f>SUM(E9:P9)</f>
        <v>252.89015000000001</v>
      </c>
      <c r="R9" s="22">
        <v>22.14</v>
      </c>
      <c r="S9" s="3">
        <f>Q9+R9</f>
        <v>275.03014999999999</v>
      </c>
      <c r="T9" s="3">
        <f t="shared" ref="T9" si="0">S9*0.5</f>
        <v>137.515075</v>
      </c>
      <c r="U9" s="22">
        <v>15.94</v>
      </c>
      <c r="V9" s="16">
        <f>S9+T9+U9</f>
        <v>428.48522499999996</v>
      </c>
    </row>
    <row r="10" spans="1:22" ht="12.75" x14ac:dyDescent="0.2">
      <c r="A10" s="20" t="s">
        <v>10</v>
      </c>
      <c r="B10" s="20" t="s">
        <v>11</v>
      </c>
      <c r="C10" s="28" t="s">
        <v>67</v>
      </c>
      <c r="D10" s="21">
        <v>187</v>
      </c>
      <c r="E10" s="22">
        <v>10.49</v>
      </c>
      <c r="F10" s="22">
        <v>112.05</v>
      </c>
      <c r="G10" s="22">
        <v>50.18</v>
      </c>
      <c r="H10" s="22">
        <v>1.99</v>
      </c>
      <c r="I10" s="22">
        <v>0</v>
      </c>
      <c r="J10" s="22">
        <v>0</v>
      </c>
      <c r="K10" s="22">
        <v>-4.54</v>
      </c>
      <c r="L10" s="22">
        <v>0.75</v>
      </c>
      <c r="M10" s="22">
        <v>2.8045462885843904</v>
      </c>
      <c r="N10" s="22">
        <v>-2.6</v>
      </c>
      <c r="O10" s="22">
        <v>-0.45</v>
      </c>
      <c r="P10" s="22">
        <v>0</v>
      </c>
      <c r="Q10" s="18">
        <f t="shared" ref="Q10:Q27" si="1">SUM(E10:P10)</f>
        <v>170.67454628858442</v>
      </c>
      <c r="R10" s="22">
        <v>51.97</v>
      </c>
      <c r="S10" s="3">
        <f t="shared" ref="S10:S27" si="2">Q10+R10</f>
        <v>222.64454628858442</v>
      </c>
      <c r="T10" s="3">
        <f t="shared" ref="T10:T11" si="3">S10*0.5</f>
        <v>111.32227314429221</v>
      </c>
      <c r="U10" s="22">
        <v>15.06</v>
      </c>
      <c r="V10" s="16">
        <f t="shared" ref="V10:V27" si="4">S10+T10+U10</f>
        <v>349.02681943287661</v>
      </c>
    </row>
    <row r="11" spans="1:22" ht="12.75" x14ac:dyDescent="0.2">
      <c r="A11" s="20" t="s">
        <v>12</v>
      </c>
      <c r="B11" s="20" t="s">
        <v>13</v>
      </c>
      <c r="C11" s="28" t="s">
        <v>67</v>
      </c>
      <c r="D11" s="21">
        <v>48</v>
      </c>
      <c r="E11" s="22">
        <v>6.34</v>
      </c>
      <c r="F11" s="22">
        <v>119.31</v>
      </c>
      <c r="G11" s="22">
        <v>51.52</v>
      </c>
      <c r="H11" s="22">
        <v>6.01</v>
      </c>
      <c r="I11" s="22">
        <v>0</v>
      </c>
      <c r="J11" s="22">
        <v>0</v>
      </c>
      <c r="K11" s="22">
        <v>0</v>
      </c>
      <c r="L11" s="22">
        <v>2.99</v>
      </c>
      <c r="M11" s="22">
        <v>2.7909319155073149</v>
      </c>
      <c r="N11" s="22">
        <v>-1.58</v>
      </c>
      <c r="O11" s="22">
        <v>-0.52</v>
      </c>
      <c r="P11" s="22">
        <v>2.87</v>
      </c>
      <c r="Q11" s="18">
        <f t="shared" si="1"/>
        <v>189.73093191550731</v>
      </c>
      <c r="R11" s="22">
        <v>31.68</v>
      </c>
      <c r="S11" s="3">
        <f t="shared" si="2"/>
        <v>221.41093191550732</v>
      </c>
      <c r="T11" s="3">
        <f t="shared" si="3"/>
        <v>110.70546595775366</v>
      </c>
      <c r="U11" s="22">
        <v>16.489999999999998</v>
      </c>
      <c r="V11" s="16">
        <f t="shared" si="4"/>
        <v>348.60639787326102</v>
      </c>
    </row>
    <row r="12" spans="1:22" ht="12.75" x14ac:dyDescent="0.2">
      <c r="A12" s="20" t="s">
        <v>14</v>
      </c>
      <c r="B12" s="20" t="s">
        <v>15</v>
      </c>
      <c r="C12" s="28" t="s">
        <v>67</v>
      </c>
      <c r="D12" s="21">
        <v>92</v>
      </c>
      <c r="E12" s="22">
        <v>9.3899999999999988</v>
      </c>
      <c r="F12" s="22">
        <v>131.22</v>
      </c>
      <c r="G12" s="22">
        <v>51.94</v>
      </c>
      <c r="H12" s="22">
        <v>0.2</v>
      </c>
      <c r="I12" s="22">
        <v>0</v>
      </c>
      <c r="J12" s="22">
        <v>0</v>
      </c>
      <c r="K12" s="22">
        <v>0</v>
      </c>
      <c r="L12" s="22">
        <v>1.23</v>
      </c>
      <c r="M12" s="22">
        <v>2.7413960310398693</v>
      </c>
      <c r="N12" s="22">
        <v>-1.29</v>
      </c>
      <c r="O12" s="22">
        <v>-0.48</v>
      </c>
      <c r="P12" s="22">
        <v>-7.75</v>
      </c>
      <c r="Q12" s="18">
        <f t="shared" si="1"/>
        <v>187.20139603103985</v>
      </c>
      <c r="R12" s="22">
        <v>25.7</v>
      </c>
      <c r="S12" s="3">
        <f t="shared" si="2"/>
        <v>212.90139603103984</v>
      </c>
      <c r="T12" s="3">
        <f t="shared" ref="T12" si="5">S12*0.5</f>
        <v>106.45069801551992</v>
      </c>
      <c r="U12" s="22">
        <v>19.52</v>
      </c>
      <c r="V12" s="16">
        <f t="shared" si="4"/>
        <v>338.87209404655971</v>
      </c>
    </row>
    <row r="13" spans="1:22" ht="12.75" x14ac:dyDescent="0.2">
      <c r="A13" s="20" t="s">
        <v>16</v>
      </c>
      <c r="B13" s="20" t="s">
        <v>17</v>
      </c>
      <c r="C13" s="28" t="s">
        <v>67</v>
      </c>
      <c r="D13" s="21">
        <v>192</v>
      </c>
      <c r="E13" s="22">
        <v>10.52</v>
      </c>
      <c r="F13" s="22">
        <v>128.44</v>
      </c>
      <c r="G13" s="22">
        <v>50.06</v>
      </c>
      <c r="H13" s="22">
        <v>0.81</v>
      </c>
      <c r="I13" s="22">
        <v>0</v>
      </c>
      <c r="J13" s="22">
        <v>0</v>
      </c>
      <c r="K13" s="22">
        <v>0</v>
      </c>
      <c r="L13" s="22">
        <v>1.41</v>
      </c>
      <c r="M13" s="22">
        <v>2.8204523825802141</v>
      </c>
      <c r="N13" s="22">
        <v>-0.81</v>
      </c>
      <c r="O13" s="22">
        <v>-0.57999999999999996</v>
      </c>
      <c r="P13" s="22">
        <v>0</v>
      </c>
      <c r="Q13" s="18">
        <f t="shared" si="1"/>
        <v>192.67045238258021</v>
      </c>
      <c r="R13" s="22">
        <v>16.11</v>
      </c>
      <c r="S13" s="3">
        <f t="shared" si="2"/>
        <v>208.78045238258022</v>
      </c>
      <c r="T13" s="3">
        <f t="shared" ref="T13:T15" si="6">S13*0.5</f>
        <v>104.39022619129011</v>
      </c>
      <c r="U13" s="22">
        <v>16.68</v>
      </c>
      <c r="V13" s="16">
        <f t="shared" si="4"/>
        <v>329.85067857387031</v>
      </c>
    </row>
    <row r="14" spans="1:22" ht="12.75" x14ac:dyDescent="0.2">
      <c r="A14" s="20" t="s">
        <v>18</v>
      </c>
      <c r="B14" s="20" t="s">
        <v>19</v>
      </c>
      <c r="C14" s="28" t="s">
        <v>67</v>
      </c>
      <c r="D14" s="21">
        <v>843</v>
      </c>
      <c r="E14" s="22">
        <v>23.43</v>
      </c>
      <c r="F14" s="22">
        <v>185.93</v>
      </c>
      <c r="G14" s="22">
        <v>69.75</v>
      </c>
      <c r="H14" s="22">
        <v>0.83</v>
      </c>
      <c r="I14" s="22">
        <v>0</v>
      </c>
      <c r="J14" s="22">
        <v>0</v>
      </c>
      <c r="K14" s="22">
        <v>0</v>
      </c>
      <c r="L14" s="22">
        <v>0.05</v>
      </c>
      <c r="M14" s="22">
        <v>4.0962935745659479</v>
      </c>
      <c r="N14" s="22">
        <v>-1</v>
      </c>
      <c r="O14" s="22">
        <v>-0.95</v>
      </c>
      <c r="P14" s="22">
        <v>0</v>
      </c>
      <c r="Q14" s="18">
        <f t="shared" si="1"/>
        <v>282.13629357456597</v>
      </c>
      <c r="R14" s="22">
        <v>19.91</v>
      </c>
      <c r="S14" s="3">
        <f t="shared" si="2"/>
        <v>302.04629357456599</v>
      </c>
      <c r="T14" s="3">
        <f t="shared" si="6"/>
        <v>151.023146787283</v>
      </c>
      <c r="U14" s="22">
        <v>20.28</v>
      </c>
      <c r="V14" s="16">
        <f t="shared" si="4"/>
        <v>473.34944036184902</v>
      </c>
    </row>
    <row r="15" spans="1:22" ht="12.75" x14ac:dyDescent="0.2">
      <c r="A15" s="20" t="s">
        <v>20</v>
      </c>
      <c r="B15" s="20" t="s">
        <v>21</v>
      </c>
      <c r="C15" s="28" t="s">
        <v>67</v>
      </c>
      <c r="D15" s="21">
        <v>288</v>
      </c>
      <c r="E15" s="22">
        <v>9.2799999999999994</v>
      </c>
      <c r="F15" s="22">
        <v>107.49</v>
      </c>
      <c r="G15" s="22">
        <v>60.27</v>
      </c>
      <c r="H15" s="22">
        <v>3.44</v>
      </c>
      <c r="I15" s="22">
        <v>0</v>
      </c>
      <c r="J15" s="22">
        <v>0</v>
      </c>
      <c r="K15" s="22">
        <v>0</v>
      </c>
      <c r="L15" s="22">
        <v>0.15</v>
      </c>
      <c r="M15" s="22">
        <v>2.8794191691220306</v>
      </c>
      <c r="N15" s="22">
        <v>-0.27</v>
      </c>
      <c r="O15" s="22">
        <v>-0.56000000000000005</v>
      </c>
      <c r="P15" s="22">
        <v>-0.91</v>
      </c>
      <c r="Q15" s="18">
        <f t="shared" si="1"/>
        <v>181.76941916912202</v>
      </c>
      <c r="R15" s="22">
        <v>5.41</v>
      </c>
      <c r="S15" s="3">
        <f t="shared" si="2"/>
        <v>187.17941916912201</v>
      </c>
      <c r="T15" s="3">
        <f t="shared" si="6"/>
        <v>93.589709584561007</v>
      </c>
      <c r="U15" s="22">
        <v>13.69</v>
      </c>
      <c r="V15" s="16">
        <f t="shared" si="4"/>
        <v>294.45912875368305</v>
      </c>
    </row>
    <row r="16" spans="1:22" ht="12.75" x14ac:dyDescent="0.2">
      <c r="A16" s="20" t="s">
        <v>23</v>
      </c>
      <c r="B16" s="20" t="s">
        <v>24</v>
      </c>
      <c r="C16" s="28" t="s">
        <v>67</v>
      </c>
      <c r="D16" s="21">
        <v>583</v>
      </c>
      <c r="E16" s="22">
        <v>11.38</v>
      </c>
      <c r="F16" s="22">
        <v>151.16999999999999</v>
      </c>
      <c r="G16" s="22">
        <v>61.73</v>
      </c>
      <c r="H16" s="22">
        <v>2.73</v>
      </c>
      <c r="I16" s="22">
        <v>0</v>
      </c>
      <c r="J16" s="22">
        <v>0</v>
      </c>
      <c r="K16" s="22">
        <v>0</v>
      </c>
      <c r="L16" s="22">
        <v>0.17</v>
      </c>
      <c r="M16" s="22">
        <v>3.2824213792071077</v>
      </c>
      <c r="N16" s="22">
        <v>-0.95</v>
      </c>
      <c r="O16" s="22">
        <v>-0.52</v>
      </c>
      <c r="P16" s="22">
        <v>-8.0399999999999991</v>
      </c>
      <c r="Q16" s="18">
        <f t="shared" si="1"/>
        <v>220.95242137920707</v>
      </c>
      <c r="R16" s="22">
        <v>19.04</v>
      </c>
      <c r="S16" s="3">
        <f t="shared" si="2"/>
        <v>239.99242137920706</v>
      </c>
      <c r="T16" s="3">
        <f t="shared" ref="T16" si="7">S16*0.5</f>
        <v>119.99621068960353</v>
      </c>
      <c r="U16" s="22">
        <v>16.79</v>
      </c>
      <c r="V16" s="16">
        <f t="shared" si="4"/>
        <v>376.77863206881062</v>
      </c>
    </row>
    <row r="17" spans="1:22" ht="12.75" x14ac:dyDescent="0.2">
      <c r="A17" s="20" t="s">
        <v>52</v>
      </c>
      <c r="B17" s="20" t="s">
        <v>54</v>
      </c>
      <c r="C17" s="28" t="s">
        <v>67</v>
      </c>
      <c r="D17" s="21">
        <v>120</v>
      </c>
      <c r="E17" s="22">
        <v>15.92</v>
      </c>
      <c r="F17" s="22">
        <v>182.83</v>
      </c>
      <c r="G17" s="22">
        <v>63.34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3.7452000000000112</v>
      </c>
      <c r="N17" s="22">
        <v>-0.97</v>
      </c>
      <c r="O17" s="22">
        <v>-0.74</v>
      </c>
      <c r="P17" s="22">
        <v>-17.850000000000001</v>
      </c>
      <c r="Q17" s="18">
        <f t="shared" si="1"/>
        <v>246.27520000000001</v>
      </c>
      <c r="R17" s="22">
        <v>19.34</v>
      </c>
      <c r="S17" s="3">
        <f t="shared" si="2"/>
        <v>265.61520000000002</v>
      </c>
      <c r="T17" s="3">
        <f t="shared" ref="T17:T19" si="8">S17*0.5</f>
        <v>132.80760000000001</v>
      </c>
      <c r="U17" s="22">
        <v>48.85</v>
      </c>
      <c r="V17" s="16">
        <f t="shared" si="4"/>
        <v>447.27280000000007</v>
      </c>
    </row>
    <row r="18" spans="1:22" ht="12.75" x14ac:dyDescent="0.2">
      <c r="A18" s="20" t="s">
        <v>25</v>
      </c>
      <c r="B18" s="20" t="s">
        <v>26</v>
      </c>
      <c r="C18" s="28" t="s">
        <v>67</v>
      </c>
      <c r="D18" s="21">
        <v>100</v>
      </c>
      <c r="E18" s="22">
        <v>15.67</v>
      </c>
      <c r="F18" s="22">
        <v>85.69</v>
      </c>
      <c r="G18" s="22">
        <v>51.37</v>
      </c>
      <c r="H18" s="22">
        <v>2.0499999999999998</v>
      </c>
      <c r="I18" s="22">
        <v>0</v>
      </c>
      <c r="J18" s="22">
        <v>0</v>
      </c>
      <c r="K18" s="22">
        <v>0</v>
      </c>
      <c r="L18" s="22">
        <v>0</v>
      </c>
      <c r="M18" s="22">
        <v>2.8804499999999962</v>
      </c>
      <c r="N18" s="22">
        <v>-0.4</v>
      </c>
      <c r="O18" s="22">
        <v>-0.52</v>
      </c>
      <c r="P18" s="22">
        <v>0</v>
      </c>
      <c r="Q18" s="18">
        <f t="shared" si="1"/>
        <v>156.74044999999998</v>
      </c>
      <c r="R18" s="22">
        <v>8.01</v>
      </c>
      <c r="S18" s="3">
        <f t="shared" si="2"/>
        <v>164.75044999999997</v>
      </c>
      <c r="T18" s="3">
        <f t="shared" si="8"/>
        <v>82.375224999999986</v>
      </c>
      <c r="U18" s="22">
        <v>20.329999999999998</v>
      </c>
      <c r="V18" s="16">
        <f t="shared" si="4"/>
        <v>267.45567499999993</v>
      </c>
    </row>
    <row r="19" spans="1:22" ht="12.75" x14ac:dyDescent="0.2">
      <c r="A19" s="20" t="s">
        <v>27</v>
      </c>
      <c r="B19" s="20" t="s">
        <v>28</v>
      </c>
      <c r="C19" s="28" t="s">
        <v>67</v>
      </c>
      <c r="D19" s="21">
        <v>60</v>
      </c>
      <c r="E19" s="22">
        <v>29.17</v>
      </c>
      <c r="F19" s="22">
        <v>143.63</v>
      </c>
      <c r="G19" s="22">
        <v>69.569999999999993</v>
      </c>
      <c r="H19" s="22">
        <v>3.84</v>
      </c>
      <c r="I19" s="22">
        <v>0</v>
      </c>
      <c r="J19" s="22">
        <v>0</v>
      </c>
      <c r="K19" s="22">
        <v>0</v>
      </c>
      <c r="L19" s="22">
        <v>0</v>
      </c>
      <c r="M19" s="22">
        <v>3.4123500000000035</v>
      </c>
      <c r="N19" s="22">
        <v>-2.15</v>
      </c>
      <c r="O19" s="22">
        <v>-0.92</v>
      </c>
      <c r="P19" s="22">
        <v>-4.3600000000000003</v>
      </c>
      <c r="Q19" s="18">
        <f t="shared" si="1"/>
        <v>242.19235</v>
      </c>
      <c r="R19" s="22">
        <v>42.94</v>
      </c>
      <c r="S19" s="3">
        <f t="shared" si="2"/>
        <v>285.13234999999997</v>
      </c>
      <c r="T19" s="3">
        <f t="shared" si="8"/>
        <v>142.56617499999999</v>
      </c>
      <c r="U19" s="22">
        <v>150.75</v>
      </c>
      <c r="V19" s="16">
        <f t="shared" si="4"/>
        <v>578.44852500000002</v>
      </c>
    </row>
    <row r="20" spans="1:22" ht="12.75" x14ac:dyDescent="0.2">
      <c r="A20" s="20" t="s">
        <v>29</v>
      </c>
      <c r="B20" s="20" t="s">
        <v>30</v>
      </c>
      <c r="C20" s="28" t="s">
        <v>67</v>
      </c>
      <c r="D20" s="21">
        <v>126</v>
      </c>
      <c r="E20" s="22">
        <v>14.02</v>
      </c>
      <c r="F20" s="22">
        <v>178.33</v>
      </c>
      <c r="G20" s="22">
        <v>58.56</v>
      </c>
      <c r="H20" s="22">
        <v>0.48</v>
      </c>
      <c r="I20" s="22">
        <v>0</v>
      </c>
      <c r="J20" s="22">
        <v>0</v>
      </c>
      <c r="K20" s="22">
        <v>0</v>
      </c>
      <c r="L20" s="22">
        <v>0.06</v>
      </c>
      <c r="M20" s="22">
        <v>3.6594000000000051</v>
      </c>
      <c r="N20" s="22">
        <v>-1.29</v>
      </c>
      <c r="O20" s="22">
        <v>-0.6</v>
      </c>
      <c r="P20" s="22">
        <v>0</v>
      </c>
      <c r="Q20" s="18">
        <f t="shared" si="1"/>
        <v>253.21940000000004</v>
      </c>
      <c r="R20" s="22">
        <v>25.74</v>
      </c>
      <c r="S20" s="3">
        <f t="shared" si="2"/>
        <v>278.95940000000002</v>
      </c>
      <c r="T20" s="3">
        <f t="shared" ref="T20:T22" si="9">S20*0.5</f>
        <v>139.47970000000001</v>
      </c>
      <c r="U20" s="22">
        <v>20.22</v>
      </c>
      <c r="V20" s="16">
        <f t="shared" si="4"/>
        <v>438.65910000000008</v>
      </c>
    </row>
    <row r="21" spans="1:22" ht="12.75" x14ac:dyDescent="0.2">
      <c r="A21" s="20" t="s">
        <v>53</v>
      </c>
      <c r="B21" s="20" t="s">
        <v>55</v>
      </c>
      <c r="C21" s="28" t="s">
        <v>67</v>
      </c>
      <c r="D21" s="21">
        <v>305</v>
      </c>
      <c r="E21" s="22">
        <v>9.42</v>
      </c>
      <c r="F21" s="22">
        <v>201.64</v>
      </c>
      <c r="G21" s="22">
        <v>67.63</v>
      </c>
      <c r="H21" s="22">
        <v>2.33</v>
      </c>
      <c r="I21" s="22">
        <v>0</v>
      </c>
      <c r="J21" s="22">
        <v>0</v>
      </c>
      <c r="K21" s="22">
        <v>-6.15</v>
      </c>
      <c r="L21" s="22">
        <v>0.43</v>
      </c>
      <c r="M21" s="22">
        <v>4.1813079570700893</v>
      </c>
      <c r="N21" s="22">
        <v>-1.2</v>
      </c>
      <c r="O21" s="22">
        <v>-0.67</v>
      </c>
      <c r="P21" s="22">
        <v>0</v>
      </c>
      <c r="Q21" s="18">
        <f t="shared" si="1"/>
        <v>277.61130795707004</v>
      </c>
      <c r="R21" s="22">
        <v>23.96</v>
      </c>
      <c r="S21" s="3">
        <f t="shared" si="2"/>
        <v>301.57130795707002</v>
      </c>
      <c r="T21" s="3">
        <f t="shared" si="9"/>
        <v>150.78565397853501</v>
      </c>
      <c r="U21" s="22">
        <v>18.46</v>
      </c>
      <c r="V21" s="16">
        <f t="shared" si="4"/>
        <v>470.81696193560498</v>
      </c>
    </row>
    <row r="22" spans="1:22" ht="12.75" x14ac:dyDescent="0.2">
      <c r="A22" s="20" t="s">
        <v>9</v>
      </c>
      <c r="B22" s="20" t="s">
        <v>64</v>
      </c>
      <c r="C22" s="28" t="s">
        <v>67</v>
      </c>
      <c r="D22" s="21">
        <v>250</v>
      </c>
      <c r="E22" s="22">
        <v>12.66</v>
      </c>
      <c r="F22" s="22">
        <v>143.47999999999999</v>
      </c>
      <c r="G22" s="22">
        <v>60.36</v>
      </c>
      <c r="H22" s="22">
        <v>1.71</v>
      </c>
      <c r="I22" s="22">
        <v>0</v>
      </c>
      <c r="J22" s="22">
        <v>0</v>
      </c>
      <c r="K22" s="22">
        <v>0</v>
      </c>
      <c r="L22" s="22">
        <v>0</v>
      </c>
      <c r="M22" s="22">
        <v>3.2778000000000134</v>
      </c>
      <c r="N22" s="22">
        <v>-4.03</v>
      </c>
      <c r="O22" s="22">
        <v>-0.59</v>
      </c>
      <c r="P22" s="22">
        <v>0</v>
      </c>
      <c r="Q22" s="18">
        <f t="shared" si="1"/>
        <v>216.86780000000002</v>
      </c>
      <c r="R22" s="22">
        <v>80.569999999999993</v>
      </c>
      <c r="S22" s="3">
        <f t="shared" si="2"/>
        <v>297.43780000000004</v>
      </c>
      <c r="T22" s="3">
        <f t="shared" si="9"/>
        <v>148.71890000000002</v>
      </c>
      <c r="U22" s="22">
        <v>17.149999999999999</v>
      </c>
      <c r="V22" s="16">
        <f t="shared" si="4"/>
        <v>463.30670000000003</v>
      </c>
    </row>
    <row r="23" spans="1:22" ht="12.75" x14ac:dyDescent="0.2">
      <c r="A23" s="28" t="s">
        <v>71</v>
      </c>
      <c r="B23" s="20" t="s">
        <v>31</v>
      </c>
      <c r="C23" s="28" t="s">
        <v>67</v>
      </c>
      <c r="D23" s="21">
        <v>85</v>
      </c>
      <c r="E23" s="22">
        <v>16.79</v>
      </c>
      <c r="F23" s="22">
        <v>108.3</v>
      </c>
      <c r="G23" s="22">
        <v>55.33</v>
      </c>
      <c r="H23" s="22">
        <v>2.93</v>
      </c>
      <c r="I23" s="22">
        <v>0</v>
      </c>
      <c r="J23" s="22">
        <v>0</v>
      </c>
      <c r="K23" s="22">
        <v>0</v>
      </c>
      <c r="L23" s="22">
        <v>7.0000000000000007E-2</v>
      </c>
      <c r="M23" s="22">
        <v>2.9094000000000051</v>
      </c>
      <c r="N23" s="22">
        <v>-0.13</v>
      </c>
      <c r="O23" s="22">
        <v>-0.49</v>
      </c>
      <c r="P23" s="22">
        <v>-3.73</v>
      </c>
      <c r="Q23" s="18">
        <f t="shared" si="1"/>
        <v>181.97940000000003</v>
      </c>
      <c r="R23" s="22">
        <v>2.52</v>
      </c>
      <c r="S23" s="3">
        <f t="shared" si="2"/>
        <v>184.49940000000004</v>
      </c>
      <c r="T23" s="3">
        <f t="shared" ref="T23:T24" si="10">S23*0.5</f>
        <v>92.249700000000018</v>
      </c>
      <c r="U23" s="22">
        <v>0</v>
      </c>
      <c r="V23" s="16">
        <f t="shared" si="4"/>
        <v>276.74910000000006</v>
      </c>
    </row>
    <row r="24" spans="1:22" ht="12.75" x14ac:dyDescent="0.2">
      <c r="A24" s="20" t="s">
        <v>32</v>
      </c>
      <c r="B24" s="20" t="s">
        <v>33</v>
      </c>
      <c r="C24" s="28" t="s">
        <v>67</v>
      </c>
      <c r="D24" s="21">
        <v>559</v>
      </c>
      <c r="E24" s="22">
        <v>31.62</v>
      </c>
      <c r="F24" s="22">
        <v>186.63</v>
      </c>
      <c r="G24" s="22">
        <v>67.7</v>
      </c>
      <c r="H24" s="22">
        <v>1.92</v>
      </c>
      <c r="I24" s="22">
        <v>0</v>
      </c>
      <c r="J24" s="22">
        <v>0</v>
      </c>
      <c r="K24" s="22">
        <v>0</v>
      </c>
      <c r="L24" s="22">
        <v>0.09</v>
      </c>
      <c r="M24" s="22">
        <v>4.3315176225792129</v>
      </c>
      <c r="N24" s="22">
        <v>-0.9</v>
      </c>
      <c r="O24" s="22">
        <v>-0.78</v>
      </c>
      <c r="P24" s="22">
        <v>0</v>
      </c>
      <c r="Q24" s="18">
        <f t="shared" si="1"/>
        <v>290.61151762257924</v>
      </c>
      <c r="R24" s="22">
        <v>17.96</v>
      </c>
      <c r="S24" s="3">
        <f t="shared" si="2"/>
        <v>308.57151762257922</v>
      </c>
      <c r="T24" s="3">
        <f t="shared" si="10"/>
        <v>154.28575881128961</v>
      </c>
      <c r="U24" s="22">
        <v>23.31</v>
      </c>
      <c r="V24" s="16">
        <f t="shared" si="4"/>
        <v>486.16727643386884</v>
      </c>
    </row>
    <row r="25" spans="1:22" ht="12.75" x14ac:dyDescent="0.2">
      <c r="A25" s="20" t="s">
        <v>22</v>
      </c>
      <c r="B25" s="20" t="s">
        <v>56</v>
      </c>
      <c r="C25" s="28" t="s">
        <v>67</v>
      </c>
      <c r="D25" s="21">
        <v>514</v>
      </c>
      <c r="E25" s="22">
        <v>29.58</v>
      </c>
      <c r="F25" s="22">
        <v>219.54</v>
      </c>
      <c r="G25" s="22">
        <v>68.88</v>
      </c>
      <c r="H25" s="22">
        <v>1.5</v>
      </c>
      <c r="I25" s="22">
        <v>0</v>
      </c>
      <c r="J25" s="22">
        <v>0</v>
      </c>
      <c r="K25" s="22">
        <v>0</v>
      </c>
      <c r="L25" s="22">
        <v>0.33</v>
      </c>
      <c r="M25" s="22">
        <v>4.4189392308774131</v>
      </c>
      <c r="N25" s="22">
        <v>-0.73</v>
      </c>
      <c r="O25" s="22">
        <v>-0.9</v>
      </c>
      <c r="P25" s="22">
        <v>-19.93</v>
      </c>
      <c r="Q25" s="18">
        <f t="shared" si="1"/>
        <v>302.68893923087739</v>
      </c>
      <c r="R25" s="22">
        <v>14.52</v>
      </c>
      <c r="S25" s="3">
        <f t="shared" si="2"/>
        <v>317.20893923087738</v>
      </c>
      <c r="T25" s="3">
        <f t="shared" ref="T25:T27" si="11">S25*0.5</f>
        <v>158.60446961543869</v>
      </c>
      <c r="U25" s="22">
        <v>18.43</v>
      </c>
      <c r="V25" s="16">
        <f t="shared" si="4"/>
        <v>494.24340884631607</v>
      </c>
    </row>
    <row r="26" spans="1:22" ht="12.75" x14ac:dyDescent="0.2">
      <c r="A26" s="20" t="s">
        <v>60</v>
      </c>
      <c r="B26" s="20" t="s">
        <v>61</v>
      </c>
      <c r="C26" s="28" t="s">
        <v>67</v>
      </c>
      <c r="D26" s="21">
        <v>744</v>
      </c>
      <c r="E26" s="22">
        <v>23.4</v>
      </c>
      <c r="F26" s="22">
        <v>217.46</v>
      </c>
      <c r="G26" s="22">
        <v>69.03</v>
      </c>
      <c r="H26" s="22">
        <v>1.44</v>
      </c>
      <c r="I26" s="22">
        <v>0</v>
      </c>
      <c r="J26" s="22">
        <v>0</v>
      </c>
      <c r="K26" s="22">
        <v>0</v>
      </c>
      <c r="L26" s="22">
        <v>0.46</v>
      </c>
      <c r="M26" s="22">
        <v>4.5215101444896959</v>
      </c>
      <c r="N26" s="22">
        <v>-2.29</v>
      </c>
      <c r="O26" s="22">
        <v>-0.8</v>
      </c>
      <c r="P26" s="22">
        <v>0</v>
      </c>
      <c r="Q26" s="18">
        <f t="shared" si="1"/>
        <v>313.22151014448963</v>
      </c>
      <c r="R26" s="22">
        <v>45.89</v>
      </c>
      <c r="S26" s="3">
        <f t="shared" si="2"/>
        <v>359.11151014448961</v>
      </c>
      <c r="T26" s="3">
        <f t="shared" si="11"/>
        <v>179.55575507224481</v>
      </c>
      <c r="U26" s="22">
        <v>22.09</v>
      </c>
      <c r="V26" s="16">
        <f t="shared" si="4"/>
        <v>560.75726521673448</v>
      </c>
    </row>
    <row r="27" spans="1:22" ht="12.75" x14ac:dyDescent="0.2">
      <c r="A27" s="20" t="s">
        <v>34</v>
      </c>
      <c r="B27" s="20" t="s">
        <v>35</v>
      </c>
      <c r="C27" s="28" t="s">
        <v>67</v>
      </c>
      <c r="D27" s="21">
        <v>229</v>
      </c>
      <c r="E27" s="22">
        <v>8.17</v>
      </c>
      <c r="F27" s="22">
        <v>101.21</v>
      </c>
      <c r="G27" s="22">
        <v>51.51</v>
      </c>
      <c r="H27" s="22">
        <v>2.62</v>
      </c>
      <c r="I27" s="22">
        <v>0</v>
      </c>
      <c r="J27" s="22">
        <v>0</v>
      </c>
      <c r="K27" s="22">
        <v>0</v>
      </c>
      <c r="L27" s="22">
        <v>3.5</v>
      </c>
      <c r="M27" s="22">
        <v>2.4433618252633948</v>
      </c>
      <c r="N27" s="22">
        <v>-0.31</v>
      </c>
      <c r="O27" s="22">
        <v>-0.43</v>
      </c>
      <c r="P27" s="22">
        <v>0</v>
      </c>
      <c r="Q27" s="18">
        <f t="shared" si="1"/>
        <v>168.71336182526338</v>
      </c>
      <c r="R27" s="22">
        <v>6.17</v>
      </c>
      <c r="S27" s="3">
        <f t="shared" si="2"/>
        <v>174.88336182526336</v>
      </c>
      <c r="T27" s="3">
        <f t="shared" si="11"/>
        <v>87.441680912631682</v>
      </c>
      <c r="U27" s="22">
        <v>10.96</v>
      </c>
      <c r="V27" s="16">
        <f t="shared" si="4"/>
        <v>273.28504273789503</v>
      </c>
    </row>
  </sheetData>
  <sortState xmlns:xlrd2="http://schemas.microsoft.com/office/spreadsheetml/2017/richdata2" ref="A9:V27">
    <sortCondition ref="B9:B27"/>
  </sortState>
  <mergeCells count="7">
    <mergeCell ref="J7:N7"/>
    <mergeCell ref="A1:V1"/>
    <mergeCell ref="A2:V2"/>
    <mergeCell ref="A3:V3"/>
    <mergeCell ref="A4:V4"/>
    <mergeCell ref="A5:V5"/>
    <mergeCell ref="E6:S6"/>
  </mergeCells>
  <phoneticPr fontId="13" type="noConversion"/>
  <pageMargins left="0.7" right="0.7" top="0.75" bottom="0.75" header="0.3" footer="0.3"/>
  <pageSetup scale="38" orientation="landscape" r:id="rId1"/>
  <webPublishItems count="1">
    <webPublishItem id="10817" divId="1-1-21 Updated COVID Benchmark Rates_10817" sourceType="range" sourceRef="A8:V27" destinationFile="C:\Users\kmm13\Desktop\pg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01-01-21 NH Non-Medicare Elig.</vt:lpstr>
      <vt:lpstr>01-01-21 NH-Medicare Elig.</vt:lpstr>
      <vt:lpstr>'01-01-21 NH Non-Medicare Elig.'!Print_Area</vt:lpstr>
      <vt:lpstr>'01-01-21 NH Non-Medicare Elig.'!Print_Titles</vt:lpstr>
      <vt:lpstr>'01-01-21 NH-Medicare Elig.'!Print_Titles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2021-09-28T15:38:30Z</cp:lastPrinted>
  <dcterms:created xsi:type="dcterms:W3CDTF">2014-12-18T18:24:59Z</dcterms:created>
  <dcterms:modified xsi:type="dcterms:W3CDTF">2021-09-28T15:40:08Z</dcterms:modified>
</cp:coreProperties>
</file>