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-my.sharepoint.com/personal/kim_fraim_health_ny_gov/Documents/Desktop/"/>
    </mc:Choice>
  </mc:AlternateContent>
  <xr:revisionPtr revIDLastSave="2" documentId="8_{DBDC3766-D03E-4580-8D6F-92C8E5574A8E}" xr6:coauthVersionLast="47" xr6:coauthVersionMax="47" xr10:uidLastSave="{433385DE-2A87-4616-939F-A3E2956BE765}"/>
  <bookViews>
    <workbookView xWindow="30225" yWindow="1425" windowWidth="26190" windowHeight="11205" xr2:uid="{14F169D3-1162-46D8-B094-6AC129BA4704}"/>
  </bookViews>
  <sheets>
    <sheet name="2024 NHQP" sheetId="7" r:id="rId1"/>
    <sheet name="1-1-2024 Rates-Revenue" sheetId="6" r:id="rId2"/>
  </sheets>
  <definedNames>
    <definedName name="_xlnm._FilterDatabase" localSheetId="1" hidden="1">'1-1-2024 Rates-Revenue'!$A$8:$O$599</definedName>
    <definedName name="_xlnm._FilterDatabase" localSheetId="0" hidden="1">'2024 NHQP'!$A$7:$L$576</definedName>
    <definedName name="_xlnm.Print_Area" localSheetId="1">'1-1-2024 Rates-Revenue'!$A$1:$O$599</definedName>
    <definedName name="_xlnm.Print_Area" localSheetId="0">'2024 NHQP'!$A$1:$J$6</definedName>
    <definedName name="_xlnm.Print_Titles" localSheetId="0">'2024 NHQP'!$1:$6</definedName>
  </definedNames>
  <calcPr calcId="191029"/>
  <webPublishObjects count="1">
    <webPublishObject id="27370" divId="2024_NH_NHQP (002)_27370" destinationFile="C:\Users\kmm13\OneDrive - New York State Office of Information Technology Services\Desktop\Copy of 2024_NH_NHQP (002).htm"/>
  </webPublishObjec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8" i="6" l="1"/>
  <c r="E591" i="6"/>
  <c r="E575" i="6"/>
  <c r="E560" i="6"/>
  <c r="E544" i="6"/>
  <c r="E528" i="6"/>
  <c r="E512" i="6"/>
  <c r="E496" i="6"/>
  <c r="E480" i="6"/>
  <c r="E464" i="6"/>
  <c r="E448" i="6"/>
  <c r="E432" i="6"/>
  <c r="E416" i="6"/>
  <c r="E400" i="6"/>
  <c r="E384" i="6"/>
  <c r="E368" i="6"/>
  <c r="E352" i="6"/>
  <c r="E336" i="6"/>
  <c r="E320" i="6"/>
  <c r="E304" i="6"/>
  <c r="E288" i="6"/>
  <c r="E273" i="6"/>
  <c r="E257" i="6"/>
  <c r="E242" i="6"/>
  <c r="E226" i="6"/>
  <c r="E587" i="6"/>
  <c r="E571" i="6"/>
  <c r="E556" i="6"/>
  <c r="E540" i="6"/>
  <c r="E524" i="6"/>
  <c r="E508" i="6"/>
  <c r="E492" i="6"/>
  <c r="E476" i="6"/>
  <c r="E460" i="6"/>
  <c r="E444" i="6"/>
  <c r="E428" i="6"/>
  <c r="E412" i="6"/>
  <c r="E396" i="6"/>
  <c r="E380" i="6"/>
  <c r="E364" i="6"/>
  <c r="E348" i="6"/>
  <c r="E332" i="6"/>
  <c r="E316" i="6"/>
  <c r="E300" i="6"/>
  <c r="E284" i="6"/>
  <c r="E269" i="6"/>
  <c r="E253" i="6"/>
  <c r="E238" i="6"/>
  <c r="E222" i="6"/>
  <c r="E599" i="6"/>
  <c r="E583" i="6"/>
  <c r="E567" i="6"/>
  <c r="E552" i="6"/>
  <c r="E536" i="6"/>
  <c r="E520" i="6"/>
  <c r="E504" i="6"/>
  <c r="E488" i="6"/>
  <c r="E472" i="6"/>
  <c r="E456" i="6"/>
  <c r="E440" i="6"/>
  <c r="E424" i="6"/>
  <c r="E408" i="6"/>
  <c r="E392" i="6"/>
  <c r="E376" i="6"/>
  <c r="E360" i="6"/>
  <c r="E344" i="6"/>
  <c r="E328" i="6"/>
  <c r="E312" i="6"/>
  <c r="E296" i="6"/>
  <c r="E281" i="6"/>
  <c r="E265" i="6"/>
  <c r="E234" i="6"/>
  <c r="N10" i="6"/>
  <c r="N14" i="6"/>
  <c r="N18" i="6"/>
  <c r="N22" i="6"/>
  <c r="N26" i="6"/>
  <c r="N30" i="6"/>
  <c r="N34" i="6"/>
  <c r="N38" i="6"/>
  <c r="N42" i="6"/>
  <c r="N46" i="6"/>
  <c r="N50" i="6"/>
  <c r="N54" i="6"/>
  <c r="N58" i="6"/>
  <c r="N62" i="6"/>
  <c r="N66" i="6"/>
  <c r="N70" i="6"/>
  <c r="N74" i="6"/>
  <c r="N78" i="6"/>
  <c r="N82" i="6"/>
  <c r="N86" i="6"/>
  <c r="N90" i="6"/>
  <c r="N94" i="6"/>
  <c r="N98" i="6"/>
  <c r="N102" i="6"/>
  <c r="N106" i="6"/>
  <c r="N110" i="6"/>
  <c r="N114" i="6"/>
  <c r="N118" i="6"/>
  <c r="N122" i="6"/>
  <c r="N126" i="6"/>
  <c r="N130" i="6"/>
  <c r="N134" i="6"/>
  <c r="N138" i="6"/>
  <c r="N142" i="6"/>
  <c r="N146" i="6"/>
  <c r="N150" i="6"/>
  <c r="N154" i="6"/>
  <c r="N158" i="6"/>
  <c r="N162" i="6"/>
  <c r="N166" i="6"/>
  <c r="N170" i="6"/>
  <c r="N174" i="6"/>
  <c r="N178" i="6"/>
  <c r="N182" i="6"/>
  <c r="N186" i="6"/>
  <c r="N190" i="6"/>
  <c r="N194" i="6"/>
  <c r="N198" i="6"/>
  <c r="N202" i="6"/>
  <c r="N206" i="6"/>
  <c r="N210" i="6"/>
  <c r="N214" i="6"/>
  <c r="N218" i="6"/>
  <c r="N222" i="6"/>
  <c r="N226" i="6"/>
  <c r="N230" i="6"/>
  <c r="N234" i="6"/>
  <c r="N238" i="6"/>
  <c r="N242" i="6"/>
  <c r="N246" i="6"/>
  <c r="N253" i="6"/>
  <c r="N257" i="6"/>
  <c r="N261" i="6"/>
  <c r="N265" i="6"/>
  <c r="N269" i="6"/>
  <c r="N273" i="6"/>
  <c r="N277" i="6"/>
  <c r="N281" i="6"/>
  <c r="N284" i="6"/>
  <c r="N288" i="6"/>
  <c r="N292" i="6"/>
  <c r="N296" i="6"/>
  <c r="N300" i="6"/>
  <c r="N304" i="6"/>
  <c r="N308" i="6"/>
  <c r="N312" i="6"/>
  <c r="N316" i="6"/>
  <c r="N320" i="6"/>
  <c r="N324" i="6"/>
  <c r="N328" i="6"/>
  <c r="N332" i="6"/>
  <c r="N336" i="6"/>
  <c r="N340" i="6"/>
  <c r="N344" i="6"/>
  <c r="N348" i="6"/>
  <c r="N352" i="6"/>
  <c r="N356" i="6"/>
  <c r="N360" i="6"/>
  <c r="N364" i="6"/>
  <c r="N368" i="6"/>
  <c r="N372" i="6"/>
  <c r="N376" i="6"/>
  <c r="N380" i="6"/>
  <c r="N384" i="6"/>
  <c r="N388" i="6"/>
  <c r="N392" i="6"/>
  <c r="N396" i="6"/>
  <c r="N400" i="6"/>
  <c r="N404" i="6"/>
  <c r="N408" i="6"/>
  <c r="N412" i="6"/>
  <c r="N416" i="6"/>
  <c r="N420" i="6"/>
  <c r="N424" i="6"/>
  <c r="N428" i="6"/>
  <c r="N432" i="6"/>
  <c r="N436" i="6"/>
  <c r="N440" i="6"/>
  <c r="N444" i="6"/>
  <c r="N448" i="6"/>
  <c r="N452" i="6"/>
  <c r="N456" i="6"/>
  <c r="N460" i="6"/>
  <c r="N464" i="6"/>
  <c r="N468" i="6"/>
  <c r="N472" i="6"/>
  <c r="N476" i="6"/>
  <c r="N480" i="6"/>
  <c r="N484" i="6"/>
  <c r="N488" i="6"/>
  <c r="N492" i="6"/>
  <c r="N496" i="6"/>
  <c r="N500" i="6"/>
  <c r="N504" i="6"/>
  <c r="N508" i="6"/>
  <c r="N512" i="6"/>
  <c r="N516" i="6"/>
  <c r="N520" i="6"/>
  <c r="N524" i="6"/>
  <c r="N528" i="6"/>
  <c r="N532" i="6"/>
  <c r="N536" i="6"/>
  <c r="N540" i="6"/>
  <c r="N544" i="6"/>
  <c r="N548" i="6"/>
  <c r="N552" i="6"/>
  <c r="N556" i="6"/>
  <c r="N560" i="6"/>
  <c r="N567" i="6"/>
  <c r="N571" i="6"/>
  <c r="N575" i="6"/>
  <c r="N579" i="6"/>
  <c r="N583" i="6"/>
  <c r="N587" i="6"/>
  <c r="N591" i="6"/>
  <c r="N595" i="6"/>
  <c r="N599" i="6"/>
  <c r="K12" i="6"/>
  <c r="K16" i="6"/>
  <c r="K20" i="6"/>
  <c r="K24" i="6"/>
  <c r="K28" i="6"/>
  <c r="K32" i="6"/>
  <c r="K36" i="6"/>
  <c r="K40" i="6"/>
  <c r="K44" i="6"/>
  <c r="K48" i="6"/>
  <c r="K52" i="6"/>
  <c r="K56" i="6"/>
  <c r="K60" i="6"/>
  <c r="K64" i="6"/>
  <c r="K68" i="6"/>
  <c r="K72" i="6"/>
  <c r="K76" i="6"/>
  <c r="K80" i="6"/>
  <c r="K84" i="6"/>
  <c r="K88" i="6"/>
  <c r="N12" i="6"/>
  <c r="N16" i="6"/>
  <c r="N20" i="6"/>
  <c r="N24" i="6"/>
  <c r="N28" i="6"/>
  <c r="N32" i="6"/>
  <c r="N36" i="6"/>
  <c r="N40" i="6"/>
  <c r="N44" i="6"/>
  <c r="N48" i="6"/>
  <c r="N52" i="6"/>
  <c r="N56" i="6"/>
  <c r="N60" i="6"/>
  <c r="N64" i="6"/>
  <c r="N68" i="6"/>
  <c r="N72" i="6"/>
  <c r="N76" i="6"/>
  <c r="N80" i="6"/>
  <c r="N84" i="6"/>
  <c r="N88" i="6"/>
  <c r="N92" i="6"/>
  <c r="N96" i="6"/>
  <c r="N100" i="6"/>
  <c r="N104" i="6"/>
  <c r="N108" i="6"/>
  <c r="N112" i="6"/>
  <c r="N116" i="6"/>
  <c r="N120" i="6"/>
  <c r="N124" i="6"/>
  <c r="N128" i="6"/>
  <c r="N132" i="6"/>
  <c r="N136" i="6"/>
  <c r="N140" i="6"/>
  <c r="N144" i="6"/>
  <c r="N148" i="6"/>
  <c r="N152" i="6"/>
  <c r="N156" i="6"/>
  <c r="N160" i="6"/>
  <c r="N164" i="6"/>
  <c r="N168" i="6"/>
  <c r="N172" i="6"/>
  <c r="N176" i="6"/>
  <c r="N180" i="6"/>
  <c r="N184" i="6"/>
  <c r="N188" i="6"/>
  <c r="N192" i="6"/>
  <c r="N196" i="6"/>
  <c r="N200" i="6"/>
  <c r="N204" i="6"/>
  <c r="N208" i="6"/>
  <c r="N212" i="6"/>
  <c r="N216" i="6"/>
  <c r="N220" i="6"/>
  <c r="N224" i="6"/>
  <c r="N228" i="6"/>
  <c r="N232" i="6"/>
  <c r="N236" i="6"/>
  <c r="N240" i="6"/>
  <c r="N244" i="6"/>
  <c r="N248" i="6"/>
  <c r="N251" i="6"/>
  <c r="N255" i="6"/>
  <c r="N259" i="6"/>
  <c r="N263" i="6"/>
  <c r="N267" i="6"/>
  <c r="N271" i="6"/>
  <c r="N275" i="6"/>
  <c r="N279" i="6"/>
  <c r="N282" i="6"/>
  <c r="N286" i="6"/>
  <c r="N290" i="6"/>
  <c r="N294" i="6"/>
  <c r="N298" i="6"/>
  <c r="N302" i="6"/>
  <c r="N306" i="6"/>
  <c r="N310" i="6"/>
  <c r="N314" i="6"/>
  <c r="N318" i="6"/>
  <c r="N322" i="6"/>
  <c r="N326" i="6"/>
  <c r="N330" i="6"/>
  <c r="N334" i="6"/>
  <c r="N338" i="6"/>
  <c r="N342" i="6"/>
  <c r="N346" i="6"/>
  <c r="N350" i="6"/>
  <c r="N354" i="6"/>
  <c r="N358" i="6"/>
  <c r="N362" i="6"/>
  <c r="N366" i="6"/>
  <c r="N370" i="6"/>
  <c r="N374" i="6"/>
  <c r="N378" i="6"/>
  <c r="N382" i="6"/>
  <c r="N386" i="6"/>
  <c r="N390" i="6"/>
  <c r="N394" i="6"/>
  <c r="N398" i="6"/>
  <c r="N402" i="6"/>
  <c r="N406" i="6"/>
  <c r="N410" i="6"/>
  <c r="N414" i="6"/>
  <c r="N418" i="6"/>
  <c r="N422" i="6"/>
  <c r="N426" i="6"/>
  <c r="N430" i="6"/>
  <c r="N434" i="6"/>
  <c r="N438" i="6"/>
  <c r="N442" i="6"/>
  <c r="N446" i="6"/>
  <c r="N450" i="6"/>
  <c r="N454" i="6"/>
  <c r="N458" i="6"/>
  <c r="N462" i="6"/>
  <c r="N466" i="6"/>
  <c r="N470" i="6"/>
  <c r="N474" i="6"/>
  <c r="N478" i="6"/>
  <c r="N482" i="6"/>
  <c r="N486" i="6"/>
  <c r="N490" i="6"/>
  <c r="N494" i="6"/>
  <c r="N498" i="6"/>
  <c r="N502" i="6"/>
  <c r="N506" i="6"/>
  <c r="N510" i="6"/>
  <c r="N514" i="6"/>
  <c r="N518" i="6"/>
  <c r="N522" i="6"/>
  <c r="N526" i="6"/>
  <c r="N530" i="6"/>
  <c r="N534" i="6"/>
  <c r="N538" i="6"/>
  <c r="N542" i="6"/>
  <c r="N546" i="6"/>
  <c r="N550" i="6"/>
  <c r="N554" i="6"/>
  <c r="N558" i="6"/>
  <c r="N562" i="6"/>
  <c r="N565" i="6"/>
  <c r="N569" i="6"/>
  <c r="N573" i="6"/>
  <c r="N577" i="6"/>
  <c r="N581" i="6"/>
  <c r="N585" i="6"/>
  <c r="N589" i="6"/>
  <c r="N593" i="6"/>
  <c r="N597" i="6"/>
  <c r="K10" i="6"/>
  <c r="K14" i="6"/>
  <c r="K18" i="6"/>
  <c r="K22" i="6"/>
  <c r="K26" i="6"/>
  <c r="K30" i="6"/>
  <c r="K34" i="6"/>
  <c r="K38" i="6"/>
  <c r="K42" i="6"/>
  <c r="K46" i="6"/>
  <c r="K50" i="6"/>
  <c r="K54" i="6"/>
  <c r="K58" i="6"/>
  <c r="K62" i="6"/>
  <c r="K66" i="6"/>
  <c r="K70" i="6"/>
  <c r="K74" i="6"/>
  <c r="K78" i="6"/>
  <c r="K82" i="6"/>
  <c r="K86" i="6"/>
  <c r="K90" i="6"/>
  <c r="K94" i="6"/>
  <c r="K98" i="6"/>
  <c r="K102" i="6"/>
  <c r="K106" i="6"/>
  <c r="K110" i="6"/>
  <c r="K114" i="6"/>
  <c r="K118" i="6"/>
  <c r="K122" i="6"/>
  <c r="K126" i="6"/>
  <c r="N13" i="6"/>
  <c r="N17" i="6"/>
  <c r="N21" i="6"/>
  <c r="N25" i="6"/>
  <c r="N29" i="6"/>
  <c r="N33" i="6"/>
  <c r="N37" i="6"/>
  <c r="N41" i="6"/>
  <c r="N45" i="6"/>
  <c r="N49" i="6"/>
  <c r="N53" i="6"/>
  <c r="N57" i="6"/>
  <c r="N61" i="6"/>
  <c r="N65" i="6"/>
  <c r="N69" i="6"/>
  <c r="N73" i="6"/>
  <c r="N77" i="6"/>
  <c r="N81" i="6"/>
  <c r="N85" i="6"/>
  <c r="N89" i="6"/>
  <c r="N93" i="6"/>
  <c r="N97" i="6"/>
  <c r="N101" i="6"/>
  <c r="N105" i="6"/>
  <c r="N109" i="6"/>
  <c r="N113" i="6"/>
  <c r="N117" i="6"/>
  <c r="N121" i="6"/>
  <c r="N125" i="6"/>
  <c r="N129" i="6"/>
  <c r="N133" i="6"/>
  <c r="N137" i="6"/>
  <c r="N141" i="6"/>
  <c r="N145" i="6"/>
  <c r="N149" i="6"/>
  <c r="N153" i="6"/>
  <c r="N157" i="6"/>
  <c r="N161" i="6"/>
  <c r="N165" i="6"/>
  <c r="N169" i="6"/>
  <c r="N173" i="6"/>
  <c r="N177" i="6"/>
  <c r="N181" i="6"/>
  <c r="N185" i="6"/>
  <c r="N189" i="6"/>
  <c r="N193" i="6"/>
  <c r="N197" i="6"/>
  <c r="N201" i="6"/>
  <c r="N205" i="6"/>
  <c r="N209" i="6"/>
  <c r="N213" i="6"/>
  <c r="N217" i="6"/>
  <c r="N221" i="6"/>
  <c r="N225" i="6"/>
  <c r="N229" i="6"/>
  <c r="N233" i="6"/>
  <c r="N237" i="6"/>
  <c r="N241" i="6"/>
  <c r="N245" i="6"/>
  <c r="N249" i="6"/>
  <c r="N252" i="6"/>
  <c r="N256" i="6"/>
  <c r="N260" i="6"/>
  <c r="N264" i="6"/>
  <c r="N268" i="6"/>
  <c r="N272" i="6"/>
  <c r="N276" i="6"/>
  <c r="N280" i="6"/>
  <c r="N283" i="6"/>
  <c r="N287" i="6"/>
  <c r="N291" i="6"/>
  <c r="N295" i="6"/>
  <c r="N299" i="6"/>
  <c r="N303" i="6"/>
  <c r="N307" i="6"/>
  <c r="N311" i="6"/>
  <c r="N315" i="6"/>
  <c r="N319" i="6"/>
  <c r="N323" i="6"/>
  <c r="N327" i="6"/>
  <c r="N331" i="6"/>
  <c r="N335" i="6"/>
  <c r="N339" i="6"/>
  <c r="N343" i="6"/>
  <c r="N347" i="6"/>
  <c r="N351" i="6"/>
  <c r="N355" i="6"/>
  <c r="N359" i="6"/>
  <c r="N363" i="6"/>
  <c r="N367" i="6"/>
  <c r="N371" i="6"/>
  <c r="N375" i="6"/>
  <c r="N379" i="6"/>
  <c r="N383" i="6"/>
  <c r="N387" i="6"/>
  <c r="N391" i="6"/>
  <c r="N395" i="6"/>
  <c r="N399" i="6"/>
  <c r="N403" i="6"/>
  <c r="N407" i="6"/>
  <c r="N411" i="6"/>
  <c r="N415" i="6"/>
  <c r="N419" i="6"/>
  <c r="N423" i="6"/>
  <c r="N427" i="6"/>
  <c r="N431" i="6"/>
  <c r="N435" i="6"/>
  <c r="N439" i="6"/>
  <c r="N443" i="6"/>
  <c r="N447" i="6"/>
  <c r="N451" i="6"/>
  <c r="N455" i="6"/>
  <c r="N459" i="6"/>
  <c r="N463" i="6"/>
  <c r="N467" i="6"/>
  <c r="N471" i="6"/>
  <c r="N475" i="6"/>
  <c r="N479" i="6"/>
  <c r="N483" i="6"/>
  <c r="N487" i="6"/>
  <c r="N491" i="6"/>
  <c r="N495" i="6"/>
  <c r="N499" i="6"/>
  <c r="N503" i="6"/>
  <c r="N507" i="6"/>
  <c r="N511" i="6"/>
  <c r="N515" i="6"/>
  <c r="N519" i="6"/>
  <c r="N523" i="6"/>
  <c r="N527" i="6"/>
  <c r="N531" i="6"/>
  <c r="N535" i="6"/>
  <c r="N539" i="6"/>
  <c r="N543" i="6"/>
  <c r="N547" i="6"/>
  <c r="N551" i="6"/>
  <c r="N555" i="6"/>
  <c r="N559" i="6"/>
  <c r="N563" i="6"/>
  <c r="N566" i="6"/>
  <c r="N11" i="6"/>
  <c r="N27" i="6"/>
  <c r="N43" i="6"/>
  <c r="N59" i="6"/>
  <c r="N75" i="6"/>
  <c r="N91" i="6"/>
  <c r="N107" i="6"/>
  <c r="N123" i="6"/>
  <c r="N139" i="6"/>
  <c r="N155" i="6"/>
  <c r="N171" i="6"/>
  <c r="N187" i="6"/>
  <c r="N203" i="6"/>
  <c r="N219" i="6"/>
  <c r="N235" i="6"/>
  <c r="N250" i="6"/>
  <c r="N266" i="6"/>
  <c r="N297" i="6"/>
  <c r="N313" i="6"/>
  <c r="N329" i="6"/>
  <c r="N345" i="6"/>
  <c r="N361" i="6"/>
  <c r="N377" i="6"/>
  <c r="N393" i="6"/>
  <c r="N409" i="6"/>
  <c r="N425" i="6"/>
  <c r="N441" i="6"/>
  <c r="N457" i="6"/>
  <c r="N473" i="6"/>
  <c r="N489" i="6"/>
  <c r="N505" i="6"/>
  <c r="N521" i="6"/>
  <c r="N537" i="6"/>
  <c r="N553" i="6"/>
  <c r="N568" i="6"/>
  <c r="N576" i="6"/>
  <c r="N584" i="6"/>
  <c r="N592" i="6"/>
  <c r="K13" i="6"/>
  <c r="K21" i="6"/>
  <c r="K29" i="6"/>
  <c r="K37" i="6"/>
  <c r="K45" i="6"/>
  <c r="K53" i="6"/>
  <c r="K61" i="6"/>
  <c r="K69" i="6"/>
  <c r="K77" i="6"/>
  <c r="K85" i="6"/>
  <c r="K92" i="6"/>
  <c r="K97" i="6"/>
  <c r="K103" i="6"/>
  <c r="K108" i="6"/>
  <c r="K113" i="6"/>
  <c r="K119" i="6"/>
  <c r="K124" i="6"/>
  <c r="K129" i="6"/>
  <c r="K133" i="6"/>
  <c r="K137" i="6"/>
  <c r="K141" i="6"/>
  <c r="K145" i="6"/>
  <c r="K149" i="6"/>
  <c r="K153" i="6"/>
  <c r="K157" i="6"/>
  <c r="K161" i="6"/>
  <c r="K165" i="6"/>
  <c r="K169" i="6"/>
  <c r="K173" i="6"/>
  <c r="K177" i="6"/>
  <c r="K181" i="6"/>
  <c r="K185" i="6"/>
  <c r="K189" i="6"/>
  <c r="K193" i="6"/>
  <c r="K197" i="6"/>
  <c r="K201" i="6"/>
  <c r="K205" i="6"/>
  <c r="K209" i="6"/>
  <c r="K213" i="6"/>
  <c r="K217" i="6"/>
  <c r="K221" i="6"/>
  <c r="K225" i="6"/>
  <c r="K229" i="6"/>
  <c r="K233" i="6"/>
  <c r="K237" i="6"/>
  <c r="K241" i="6"/>
  <c r="K245" i="6"/>
  <c r="K249" i="6"/>
  <c r="K252" i="6"/>
  <c r="K256" i="6"/>
  <c r="K260" i="6"/>
  <c r="K264" i="6"/>
  <c r="K268" i="6"/>
  <c r="K272" i="6"/>
  <c r="K276" i="6"/>
  <c r="K280" i="6"/>
  <c r="K283" i="6"/>
  <c r="K287" i="6"/>
  <c r="K291" i="6"/>
  <c r="K295" i="6"/>
  <c r="K299" i="6"/>
  <c r="N15" i="6"/>
  <c r="N31" i="6"/>
  <c r="N47" i="6"/>
  <c r="N63" i="6"/>
  <c r="N79" i="6"/>
  <c r="N95" i="6"/>
  <c r="N111" i="6"/>
  <c r="N127" i="6"/>
  <c r="N143" i="6"/>
  <c r="N159" i="6"/>
  <c r="N175" i="6"/>
  <c r="N191" i="6"/>
  <c r="N207" i="6"/>
  <c r="N223" i="6"/>
  <c r="N239" i="6"/>
  <c r="N254" i="6"/>
  <c r="N270" i="6"/>
  <c r="N285" i="6"/>
  <c r="N301" i="6"/>
  <c r="N317" i="6"/>
  <c r="N333" i="6"/>
  <c r="N349" i="6"/>
  <c r="N365" i="6"/>
  <c r="N381" i="6"/>
  <c r="N397" i="6"/>
  <c r="N413" i="6"/>
  <c r="N429" i="6"/>
  <c r="N445" i="6"/>
  <c r="N461" i="6"/>
  <c r="N477" i="6"/>
  <c r="N493" i="6"/>
  <c r="N509" i="6"/>
  <c r="N525" i="6"/>
  <c r="N541" i="6"/>
  <c r="N557" i="6"/>
  <c r="N570" i="6"/>
  <c r="N578" i="6"/>
  <c r="N586" i="6"/>
  <c r="N594" i="6"/>
  <c r="K15" i="6"/>
  <c r="K23" i="6"/>
  <c r="K31" i="6"/>
  <c r="K39" i="6"/>
  <c r="K47" i="6"/>
  <c r="K55" i="6"/>
  <c r="K63" i="6"/>
  <c r="N19" i="6"/>
  <c r="N35" i="6"/>
  <c r="N51" i="6"/>
  <c r="N67" i="6"/>
  <c r="N83" i="6"/>
  <c r="N99" i="6"/>
  <c r="N115" i="6"/>
  <c r="N131" i="6"/>
  <c r="N147" i="6"/>
  <c r="N163" i="6"/>
  <c r="N179" i="6"/>
  <c r="N195" i="6"/>
  <c r="N211" i="6"/>
  <c r="N227" i="6"/>
  <c r="N243" i="6"/>
  <c r="N258" i="6"/>
  <c r="N274" i="6"/>
  <c r="N289" i="6"/>
  <c r="N305" i="6"/>
  <c r="N321" i="6"/>
  <c r="N337" i="6"/>
  <c r="N353" i="6"/>
  <c r="N369" i="6"/>
  <c r="N385" i="6"/>
  <c r="N401" i="6"/>
  <c r="N417" i="6"/>
  <c r="N433" i="6"/>
  <c r="N449" i="6"/>
  <c r="N465" i="6"/>
  <c r="N481" i="6"/>
  <c r="N497" i="6"/>
  <c r="N513" i="6"/>
  <c r="N529" i="6"/>
  <c r="N545" i="6"/>
  <c r="N561" i="6"/>
  <c r="N572" i="6"/>
  <c r="N580" i="6"/>
  <c r="N588" i="6"/>
  <c r="N596" i="6"/>
  <c r="K17" i="6"/>
  <c r="K25" i="6"/>
  <c r="K33" i="6"/>
  <c r="K41" i="6"/>
  <c r="K49" i="6"/>
  <c r="K57" i="6"/>
  <c r="K65" i="6"/>
  <c r="K73" i="6"/>
  <c r="K81" i="6"/>
  <c r="K89" i="6"/>
  <c r="K95" i="6"/>
  <c r="K100" i="6"/>
  <c r="K105" i="6"/>
  <c r="K111" i="6"/>
  <c r="N23" i="6"/>
  <c r="N39" i="6"/>
  <c r="N55" i="6"/>
  <c r="N71" i="6"/>
  <c r="N87" i="6"/>
  <c r="N103" i="6"/>
  <c r="N119" i="6"/>
  <c r="N135" i="6"/>
  <c r="N151" i="6"/>
  <c r="N167" i="6"/>
  <c r="N183" i="6"/>
  <c r="N199" i="6"/>
  <c r="N215" i="6"/>
  <c r="N231" i="6"/>
  <c r="N247" i="6"/>
  <c r="N262" i="6"/>
  <c r="N278" i="6"/>
  <c r="N293" i="6"/>
  <c r="N309" i="6"/>
  <c r="N325" i="6"/>
  <c r="N341" i="6"/>
  <c r="N357" i="6"/>
  <c r="N373" i="6"/>
  <c r="N389" i="6"/>
  <c r="N405" i="6"/>
  <c r="N421" i="6"/>
  <c r="N437" i="6"/>
  <c r="N453" i="6"/>
  <c r="N469" i="6"/>
  <c r="N485" i="6"/>
  <c r="N501" i="6"/>
  <c r="N517" i="6"/>
  <c r="N533" i="6"/>
  <c r="N549" i="6"/>
  <c r="N564" i="6"/>
  <c r="N574" i="6"/>
  <c r="N582" i="6"/>
  <c r="N590" i="6"/>
  <c r="N598" i="6"/>
  <c r="K11" i="6"/>
  <c r="K19" i="6"/>
  <c r="K27" i="6"/>
  <c r="K35" i="6"/>
  <c r="K43" i="6"/>
  <c r="K51" i="6"/>
  <c r="K59" i="6"/>
  <c r="K67" i="6"/>
  <c r="K75" i="6"/>
  <c r="K83" i="6"/>
  <c r="K91" i="6"/>
  <c r="K96" i="6"/>
  <c r="K101" i="6"/>
  <c r="K107" i="6"/>
  <c r="K112" i="6"/>
  <c r="K117" i="6"/>
  <c r="K123" i="6"/>
  <c r="K128" i="6"/>
  <c r="K132" i="6"/>
  <c r="K136" i="6"/>
  <c r="K140" i="6"/>
  <c r="K144" i="6"/>
  <c r="K148" i="6"/>
  <c r="K152" i="6"/>
  <c r="K156" i="6"/>
  <c r="K160" i="6"/>
  <c r="K164" i="6"/>
  <c r="K168" i="6"/>
  <c r="K172" i="6"/>
  <c r="K176" i="6"/>
  <c r="K180" i="6"/>
  <c r="K184" i="6"/>
  <c r="K188" i="6"/>
  <c r="K192" i="6"/>
  <c r="K196" i="6"/>
  <c r="K200" i="6"/>
  <c r="K204" i="6"/>
  <c r="K208" i="6"/>
  <c r="K212" i="6"/>
  <c r="K216" i="6"/>
  <c r="K220" i="6"/>
  <c r="K224" i="6"/>
  <c r="K228" i="6"/>
  <c r="K232" i="6"/>
  <c r="K236" i="6"/>
  <c r="K240" i="6"/>
  <c r="K244" i="6"/>
  <c r="K248" i="6"/>
  <c r="K251" i="6"/>
  <c r="K255" i="6"/>
  <c r="K259" i="6"/>
  <c r="K263" i="6"/>
  <c r="K267" i="6"/>
  <c r="K271" i="6"/>
  <c r="K275" i="6"/>
  <c r="K279" i="6"/>
  <c r="K282" i="6"/>
  <c r="K286" i="6"/>
  <c r="K290" i="6"/>
  <c r="K294" i="6"/>
  <c r="K298" i="6"/>
  <c r="K302" i="6"/>
  <c r="K306" i="6"/>
  <c r="K310" i="6"/>
  <c r="K314" i="6"/>
  <c r="K318" i="6"/>
  <c r="K322" i="6"/>
  <c r="K326" i="6"/>
  <c r="K330" i="6"/>
  <c r="K334" i="6"/>
  <c r="K338" i="6"/>
  <c r="K342" i="6"/>
  <c r="K346" i="6"/>
  <c r="K350" i="6"/>
  <c r="K354" i="6"/>
  <c r="K358" i="6"/>
  <c r="K362" i="6"/>
  <c r="K366" i="6"/>
  <c r="K370" i="6"/>
  <c r="K374" i="6"/>
  <c r="K378" i="6"/>
  <c r="K382" i="6"/>
  <c r="K386" i="6"/>
  <c r="K390" i="6"/>
  <c r="K394" i="6"/>
  <c r="K398" i="6"/>
  <c r="K402" i="6"/>
  <c r="K406" i="6"/>
  <c r="K410" i="6"/>
  <c r="K414" i="6"/>
  <c r="K418" i="6"/>
  <c r="K422" i="6"/>
  <c r="K426" i="6"/>
  <c r="K430" i="6"/>
  <c r="K434" i="6"/>
  <c r="K438" i="6"/>
  <c r="K442" i="6"/>
  <c r="K446" i="6"/>
  <c r="K450" i="6"/>
  <c r="K454" i="6"/>
  <c r="K458" i="6"/>
  <c r="K462" i="6"/>
  <c r="K466" i="6"/>
  <c r="K470" i="6"/>
  <c r="K474" i="6"/>
  <c r="K478" i="6"/>
  <c r="K482" i="6"/>
  <c r="K486" i="6"/>
  <c r="K490" i="6"/>
  <c r="K494" i="6"/>
  <c r="K498" i="6"/>
  <c r="K502" i="6"/>
  <c r="K506" i="6"/>
  <c r="K510" i="6"/>
  <c r="K514" i="6"/>
  <c r="K518" i="6"/>
  <c r="K522" i="6"/>
  <c r="K526" i="6"/>
  <c r="K530" i="6"/>
  <c r="K534" i="6"/>
  <c r="K538" i="6"/>
  <c r="K542" i="6"/>
  <c r="K546" i="6"/>
  <c r="K550" i="6"/>
  <c r="K554" i="6"/>
  <c r="K558" i="6"/>
  <c r="K562" i="6"/>
  <c r="K565" i="6"/>
  <c r="K569" i="6"/>
  <c r="K573" i="6"/>
  <c r="K577" i="6"/>
  <c r="K71" i="6"/>
  <c r="K99" i="6"/>
  <c r="K116" i="6"/>
  <c r="K127" i="6"/>
  <c r="K135" i="6"/>
  <c r="K143" i="6"/>
  <c r="K151" i="6"/>
  <c r="K159" i="6"/>
  <c r="K167" i="6"/>
  <c r="K175" i="6"/>
  <c r="K183" i="6"/>
  <c r="K191" i="6"/>
  <c r="K199" i="6"/>
  <c r="K207" i="6"/>
  <c r="K215" i="6"/>
  <c r="K223" i="6"/>
  <c r="K231" i="6"/>
  <c r="K239" i="6"/>
  <c r="K247" i="6"/>
  <c r="K254" i="6"/>
  <c r="K262" i="6"/>
  <c r="K270" i="6"/>
  <c r="K278" i="6"/>
  <c r="K285" i="6"/>
  <c r="K293" i="6"/>
  <c r="K301" i="6"/>
  <c r="K307" i="6"/>
  <c r="K312" i="6"/>
  <c r="K317" i="6"/>
  <c r="K323" i="6"/>
  <c r="K328" i="6"/>
  <c r="K333" i="6"/>
  <c r="K339" i="6"/>
  <c r="K344" i="6"/>
  <c r="K349" i="6"/>
  <c r="K355" i="6"/>
  <c r="K360" i="6"/>
  <c r="K365" i="6"/>
  <c r="K371" i="6"/>
  <c r="K376" i="6"/>
  <c r="K381" i="6"/>
  <c r="K387" i="6"/>
  <c r="K392" i="6"/>
  <c r="K397" i="6"/>
  <c r="K403" i="6"/>
  <c r="K408" i="6"/>
  <c r="K413" i="6"/>
  <c r="K419" i="6"/>
  <c r="K424" i="6"/>
  <c r="K429" i="6"/>
  <c r="K435" i="6"/>
  <c r="K440" i="6"/>
  <c r="K445" i="6"/>
  <c r="K451" i="6"/>
  <c r="K456" i="6"/>
  <c r="K461" i="6"/>
  <c r="K467" i="6"/>
  <c r="K472" i="6"/>
  <c r="K477" i="6"/>
  <c r="K483" i="6"/>
  <c r="K488" i="6"/>
  <c r="K493" i="6"/>
  <c r="K499" i="6"/>
  <c r="K504" i="6"/>
  <c r="K509" i="6"/>
  <c r="K515" i="6"/>
  <c r="K520" i="6"/>
  <c r="K525" i="6"/>
  <c r="K531" i="6"/>
  <c r="K536" i="6"/>
  <c r="K541" i="6"/>
  <c r="K547" i="6"/>
  <c r="K552" i="6"/>
  <c r="K557" i="6"/>
  <c r="K563" i="6"/>
  <c r="K567" i="6"/>
  <c r="K572" i="6"/>
  <c r="K578" i="6"/>
  <c r="K582" i="6"/>
  <c r="K586" i="6"/>
  <c r="K590" i="6"/>
  <c r="K594" i="6"/>
  <c r="K598" i="6"/>
  <c r="H11" i="6"/>
  <c r="H15" i="6"/>
  <c r="H19" i="6"/>
  <c r="H23" i="6"/>
  <c r="H27" i="6"/>
  <c r="H31" i="6"/>
  <c r="H35" i="6"/>
  <c r="H39" i="6"/>
  <c r="H43" i="6"/>
  <c r="H47" i="6"/>
  <c r="H51" i="6"/>
  <c r="K79" i="6"/>
  <c r="K104" i="6"/>
  <c r="K120" i="6"/>
  <c r="K130" i="6"/>
  <c r="K138" i="6"/>
  <c r="K146" i="6"/>
  <c r="K154" i="6"/>
  <c r="K162" i="6"/>
  <c r="K170" i="6"/>
  <c r="K178" i="6"/>
  <c r="K186" i="6"/>
  <c r="K194" i="6"/>
  <c r="K202" i="6"/>
  <c r="K210" i="6"/>
  <c r="K218" i="6"/>
  <c r="K226" i="6"/>
  <c r="K234" i="6"/>
  <c r="K242" i="6"/>
  <c r="K257" i="6"/>
  <c r="K265" i="6"/>
  <c r="K273" i="6"/>
  <c r="K281" i="6"/>
  <c r="K288" i="6"/>
  <c r="K296" i="6"/>
  <c r="K303" i="6"/>
  <c r="K308" i="6"/>
  <c r="K313" i="6"/>
  <c r="K319" i="6"/>
  <c r="K324" i="6"/>
  <c r="K329" i="6"/>
  <c r="K335" i="6"/>
  <c r="K340" i="6"/>
  <c r="K345" i="6"/>
  <c r="K351" i="6"/>
  <c r="K356" i="6"/>
  <c r="K361" i="6"/>
  <c r="K367" i="6"/>
  <c r="K372" i="6"/>
  <c r="K377" i="6"/>
  <c r="K383" i="6"/>
  <c r="K388" i="6"/>
  <c r="K393" i="6"/>
  <c r="K399" i="6"/>
  <c r="K404" i="6"/>
  <c r="K409" i="6"/>
  <c r="K415" i="6"/>
  <c r="K420" i="6"/>
  <c r="K425" i="6"/>
  <c r="K431" i="6"/>
  <c r="K436" i="6"/>
  <c r="K441" i="6"/>
  <c r="K447" i="6"/>
  <c r="K452" i="6"/>
  <c r="K457" i="6"/>
  <c r="K463" i="6"/>
  <c r="K468" i="6"/>
  <c r="K473" i="6"/>
  <c r="K479" i="6"/>
  <c r="K484" i="6"/>
  <c r="K489" i="6"/>
  <c r="K495" i="6"/>
  <c r="K500" i="6"/>
  <c r="K505" i="6"/>
  <c r="K511" i="6"/>
  <c r="K516" i="6"/>
  <c r="K521" i="6"/>
  <c r="K527" i="6"/>
  <c r="K532" i="6"/>
  <c r="K537" i="6"/>
  <c r="K543" i="6"/>
  <c r="K548" i="6"/>
  <c r="K553" i="6"/>
  <c r="K559" i="6"/>
  <c r="K568" i="6"/>
  <c r="K574" i="6"/>
  <c r="K579" i="6"/>
  <c r="K583" i="6"/>
  <c r="K587" i="6"/>
  <c r="K591" i="6"/>
  <c r="K595" i="6"/>
  <c r="K599" i="6"/>
  <c r="H12" i="6"/>
  <c r="K87" i="6"/>
  <c r="K109" i="6"/>
  <c r="K121" i="6"/>
  <c r="K131" i="6"/>
  <c r="K139" i="6"/>
  <c r="K147" i="6"/>
  <c r="K155" i="6"/>
  <c r="K163" i="6"/>
  <c r="K171" i="6"/>
  <c r="K179" i="6"/>
  <c r="K187" i="6"/>
  <c r="K195" i="6"/>
  <c r="K203" i="6"/>
  <c r="K211" i="6"/>
  <c r="K219" i="6"/>
  <c r="K227" i="6"/>
  <c r="K235" i="6"/>
  <c r="K243" i="6"/>
  <c r="K250" i="6"/>
  <c r="K258" i="6"/>
  <c r="K266" i="6"/>
  <c r="K274" i="6"/>
  <c r="K289" i="6"/>
  <c r="K297" i="6"/>
  <c r="K304" i="6"/>
  <c r="K309" i="6"/>
  <c r="K315" i="6"/>
  <c r="K320" i="6"/>
  <c r="K325" i="6"/>
  <c r="K331" i="6"/>
  <c r="K336" i="6"/>
  <c r="K341" i="6"/>
  <c r="K347" i="6"/>
  <c r="K352" i="6"/>
  <c r="K357" i="6"/>
  <c r="K363" i="6"/>
  <c r="K368" i="6"/>
  <c r="K373" i="6"/>
  <c r="K379" i="6"/>
  <c r="K384" i="6"/>
  <c r="K389" i="6"/>
  <c r="K395" i="6"/>
  <c r="K400" i="6"/>
  <c r="K405" i="6"/>
  <c r="K411" i="6"/>
  <c r="K416" i="6"/>
  <c r="K421" i="6"/>
  <c r="K427" i="6"/>
  <c r="K432" i="6"/>
  <c r="K437" i="6"/>
  <c r="K443" i="6"/>
  <c r="K448" i="6"/>
  <c r="K453" i="6"/>
  <c r="K459" i="6"/>
  <c r="K464" i="6"/>
  <c r="K469" i="6"/>
  <c r="K475" i="6"/>
  <c r="K480" i="6"/>
  <c r="K485" i="6"/>
  <c r="K491" i="6"/>
  <c r="K496" i="6"/>
  <c r="K501" i="6"/>
  <c r="K507" i="6"/>
  <c r="K512" i="6"/>
  <c r="K517" i="6"/>
  <c r="K523" i="6"/>
  <c r="K528" i="6"/>
  <c r="K533" i="6"/>
  <c r="K539" i="6"/>
  <c r="K544" i="6"/>
  <c r="K549" i="6"/>
  <c r="K555" i="6"/>
  <c r="K560" i="6"/>
  <c r="K564" i="6"/>
  <c r="K570" i="6"/>
  <c r="K575" i="6"/>
  <c r="K580" i="6"/>
  <c r="K584" i="6"/>
  <c r="K588" i="6"/>
  <c r="K592" i="6"/>
  <c r="K596" i="6"/>
  <c r="H13" i="6"/>
  <c r="H17" i="6"/>
  <c r="H21" i="6"/>
  <c r="K93" i="6"/>
  <c r="K115" i="6"/>
  <c r="K125" i="6"/>
  <c r="K134" i="6"/>
  <c r="K142" i="6"/>
  <c r="K150" i="6"/>
  <c r="K158" i="6"/>
  <c r="K166" i="6"/>
  <c r="K174" i="6"/>
  <c r="K182" i="6"/>
  <c r="K190" i="6"/>
  <c r="K198" i="6"/>
  <c r="K206" i="6"/>
  <c r="K214" i="6"/>
  <c r="K222" i="6"/>
  <c r="K230" i="6"/>
  <c r="K238" i="6"/>
  <c r="K246" i="6"/>
  <c r="K253" i="6"/>
  <c r="K261" i="6"/>
  <c r="K269" i="6"/>
  <c r="K277" i="6"/>
  <c r="K284" i="6"/>
  <c r="K292" i="6"/>
  <c r="K300" i="6"/>
  <c r="K305" i="6"/>
  <c r="K311" i="6"/>
  <c r="K316" i="6"/>
  <c r="K321" i="6"/>
  <c r="K327" i="6"/>
  <c r="K332" i="6"/>
  <c r="K337" i="6"/>
  <c r="K343" i="6"/>
  <c r="K348" i="6"/>
  <c r="K353" i="6"/>
  <c r="K359" i="6"/>
  <c r="K364" i="6"/>
  <c r="K369" i="6"/>
  <c r="K375" i="6"/>
  <c r="K380" i="6"/>
  <c r="K385" i="6"/>
  <c r="K391" i="6"/>
  <c r="K396" i="6"/>
  <c r="K401" i="6"/>
  <c r="K407" i="6"/>
  <c r="K412" i="6"/>
  <c r="K417" i="6"/>
  <c r="K423" i="6"/>
  <c r="K428" i="6"/>
  <c r="K433" i="6"/>
  <c r="K439" i="6"/>
  <c r="K444" i="6"/>
  <c r="K449" i="6"/>
  <c r="K455" i="6"/>
  <c r="K460" i="6"/>
  <c r="K465" i="6"/>
  <c r="K471" i="6"/>
  <c r="K476" i="6"/>
  <c r="K481" i="6"/>
  <c r="K487" i="6"/>
  <c r="K492" i="6"/>
  <c r="K497" i="6"/>
  <c r="K503" i="6"/>
  <c r="K508" i="6"/>
  <c r="K513" i="6"/>
  <c r="K519" i="6"/>
  <c r="K524" i="6"/>
  <c r="K529" i="6"/>
  <c r="K535" i="6"/>
  <c r="K540" i="6"/>
  <c r="K545" i="6"/>
  <c r="K551" i="6"/>
  <c r="K556" i="6"/>
  <c r="K561" i="6"/>
  <c r="K566" i="6"/>
  <c r="K571" i="6"/>
  <c r="K576" i="6"/>
  <c r="K581" i="6"/>
  <c r="K585" i="6"/>
  <c r="K589" i="6"/>
  <c r="K593" i="6"/>
  <c r="K597" i="6"/>
  <c r="H10" i="6"/>
  <c r="H14" i="6"/>
  <c r="H18" i="6"/>
  <c r="H22" i="6"/>
  <c r="H26" i="6"/>
  <c r="H30" i="6"/>
  <c r="H34" i="6"/>
  <c r="H38" i="6"/>
  <c r="H42" i="6"/>
  <c r="H46" i="6"/>
  <c r="H50" i="6"/>
  <c r="H54" i="6"/>
  <c r="H58" i="6"/>
  <c r="H62" i="6"/>
  <c r="H66" i="6"/>
  <c r="H70" i="6"/>
  <c r="H74" i="6"/>
  <c r="H78" i="6"/>
  <c r="H82" i="6"/>
  <c r="H86" i="6"/>
  <c r="H90" i="6"/>
  <c r="H94" i="6"/>
  <c r="H98" i="6"/>
  <c r="H102" i="6"/>
  <c r="H106" i="6"/>
  <c r="H110" i="6"/>
  <c r="H114" i="6"/>
  <c r="H118" i="6"/>
  <c r="H122" i="6"/>
  <c r="H126" i="6"/>
  <c r="H130" i="6"/>
  <c r="H134" i="6"/>
  <c r="H138" i="6"/>
  <c r="H142" i="6"/>
  <c r="H146" i="6"/>
  <c r="H150" i="6"/>
  <c r="H154" i="6"/>
  <c r="H158" i="6"/>
  <c r="H162" i="6"/>
  <c r="H166" i="6"/>
  <c r="H170" i="6"/>
  <c r="H174" i="6"/>
  <c r="H178" i="6"/>
  <c r="H182" i="6"/>
  <c r="H186" i="6"/>
  <c r="H190" i="6"/>
  <c r="H194" i="6"/>
  <c r="H198" i="6"/>
  <c r="H202" i="6"/>
  <c r="H206" i="6"/>
  <c r="H210" i="6"/>
  <c r="H214" i="6"/>
  <c r="H218" i="6"/>
  <c r="H222" i="6"/>
  <c r="H226" i="6"/>
  <c r="H230" i="6"/>
  <c r="H234" i="6"/>
  <c r="H238" i="6"/>
  <c r="H242" i="6"/>
  <c r="H246" i="6"/>
  <c r="H253" i="6"/>
  <c r="H257" i="6"/>
  <c r="H261" i="6"/>
  <c r="H265" i="6"/>
  <c r="H269" i="6"/>
  <c r="H273" i="6"/>
  <c r="H277" i="6"/>
  <c r="H281" i="6"/>
  <c r="H284" i="6"/>
  <c r="H288" i="6"/>
  <c r="H292" i="6"/>
  <c r="H296" i="6"/>
  <c r="H300" i="6"/>
  <c r="H304" i="6"/>
  <c r="H308" i="6"/>
  <c r="H312" i="6"/>
  <c r="H316" i="6"/>
  <c r="H320" i="6"/>
  <c r="H324" i="6"/>
  <c r="H328" i="6"/>
  <c r="H332" i="6"/>
  <c r="H336" i="6"/>
  <c r="H340" i="6"/>
  <c r="H344" i="6"/>
  <c r="H348" i="6"/>
  <c r="H352" i="6"/>
  <c r="H356" i="6"/>
  <c r="H360" i="6"/>
  <c r="H364" i="6"/>
  <c r="H368" i="6"/>
  <c r="H372" i="6"/>
  <c r="H376" i="6"/>
  <c r="H380" i="6"/>
  <c r="H384" i="6"/>
  <c r="H388" i="6"/>
  <c r="H392" i="6"/>
  <c r="H396" i="6"/>
  <c r="H400" i="6"/>
  <c r="H404" i="6"/>
  <c r="H408" i="6"/>
  <c r="H412" i="6"/>
  <c r="H416" i="6"/>
  <c r="H420" i="6"/>
  <c r="H424" i="6"/>
  <c r="H428" i="6"/>
  <c r="H16" i="6"/>
  <c r="H28" i="6"/>
  <c r="H36" i="6"/>
  <c r="H44" i="6"/>
  <c r="H52" i="6"/>
  <c r="H57" i="6"/>
  <c r="H63" i="6"/>
  <c r="H68" i="6"/>
  <c r="H73" i="6"/>
  <c r="H79" i="6"/>
  <c r="H84" i="6"/>
  <c r="H89" i="6"/>
  <c r="H95" i="6"/>
  <c r="H100" i="6"/>
  <c r="H105" i="6"/>
  <c r="H111" i="6"/>
  <c r="H116" i="6"/>
  <c r="H121" i="6"/>
  <c r="H127" i="6"/>
  <c r="H132" i="6"/>
  <c r="H137" i="6"/>
  <c r="H143" i="6"/>
  <c r="H148" i="6"/>
  <c r="H153" i="6"/>
  <c r="H159" i="6"/>
  <c r="H164" i="6"/>
  <c r="H169" i="6"/>
  <c r="H175" i="6"/>
  <c r="H180" i="6"/>
  <c r="H185" i="6"/>
  <c r="H191" i="6"/>
  <c r="H196" i="6"/>
  <c r="H201" i="6"/>
  <c r="H207" i="6"/>
  <c r="H212" i="6"/>
  <c r="H217" i="6"/>
  <c r="H223" i="6"/>
  <c r="H228" i="6"/>
  <c r="H233" i="6"/>
  <c r="H239" i="6"/>
  <c r="H244" i="6"/>
  <c r="H249" i="6"/>
  <c r="H254" i="6"/>
  <c r="H259" i="6"/>
  <c r="H264" i="6"/>
  <c r="H270" i="6"/>
  <c r="H275" i="6"/>
  <c r="H280" i="6"/>
  <c r="H285" i="6"/>
  <c r="H290" i="6"/>
  <c r="H295" i="6"/>
  <c r="H301" i="6"/>
  <c r="H306" i="6"/>
  <c r="H311" i="6"/>
  <c r="H317" i="6"/>
  <c r="H322" i="6"/>
  <c r="H327" i="6"/>
  <c r="H333" i="6"/>
  <c r="H338" i="6"/>
  <c r="H343" i="6"/>
  <c r="H349" i="6"/>
  <c r="H354" i="6"/>
  <c r="H359" i="6"/>
  <c r="H365" i="6"/>
  <c r="H370" i="6"/>
  <c r="H375" i="6"/>
  <c r="H381" i="6"/>
  <c r="H386" i="6"/>
  <c r="H391" i="6"/>
  <c r="H397" i="6"/>
  <c r="H402" i="6"/>
  <c r="H407" i="6"/>
  <c r="H413" i="6"/>
  <c r="H418" i="6"/>
  <c r="H423" i="6"/>
  <c r="H429" i="6"/>
  <c r="H433" i="6"/>
  <c r="H437" i="6"/>
  <c r="H441" i="6"/>
  <c r="H445" i="6"/>
  <c r="H449" i="6"/>
  <c r="H453" i="6"/>
  <c r="H457" i="6"/>
  <c r="H461" i="6"/>
  <c r="H465" i="6"/>
  <c r="H469" i="6"/>
  <c r="H473" i="6"/>
  <c r="H477" i="6"/>
  <c r="H481" i="6"/>
  <c r="H485" i="6"/>
  <c r="H489" i="6"/>
  <c r="H493" i="6"/>
  <c r="H497" i="6"/>
  <c r="H501" i="6"/>
  <c r="H505" i="6"/>
  <c r="H509" i="6"/>
  <c r="H513" i="6"/>
  <c r="H517" i="6"/>
  <c r="H521" i="6"/>
  <c r="H525" i="6"/>
  <c r="H529" i="6"/>
  <c r="H533" i="6"/>
  <c r="H537" i="6"/>
  <c r="H541" i="6"/>
  <c r="H545" i="6"/>
  <c r="H549" i="6"/>
  <c r="H553" i="6"/>
  <c r="H557" i="6"/>
  <c r="H561" i="6"/>
  <c r="H564" i="6"/>
  <c r="H568" i="6"/>
  <c r="H572" i="6"/>
  <c r="H576" i="6"/>
  <c r="H580" i="6"/>
  <c r="H584" i="6"/>
  <c r="H588" i="6"/>
  <c r="H592" i="6"/>
  <c r="H596" i="6"/>
  <c r="E13" i="6"/>
  <c r="E17" i="6"/>
  <c r="E21" i="6"/>
  <c r="E25" i="6"/>
  <c r="E29" i="6"/>
  <c r="E33" i="6"/>
  <c r="E37" i="6"/>
  <c r="E41" i="6"/>
  <c r="E45" i="6"/>
  <c r="E49" i="6"/>
  <c r="E53" i="6"/>
  <c r="E57" i="6"/>
  <c r="E61" i="6"/>
  <c r="E65" i="6"/>
  <c r="E69" i="6"/>
  <c r="E73" i="6"/>
  <c r="E77" i="6"/>
  <c r="E81" i="6"/>
  <c r="E85" i="6"/>
  <c r="E89" i="6"/>
  <c r="E93" i="6"/>
  <c r="E97" i="6"/>
  <c r="E101" i="6"/>
  <c r="E105" i="6"/>
  <c r="E109" i="6"/>
  <c r="E113" i="6"/>
  <c r="E117" i="6"/>
  <c r="E121" i="6"/>
  <c r="E125" i="6"/>
  <c r="E129" i="6"/>
  <c r="E133" i="6"/>
  <c r="E137" i="6"/>
  <c r="E141" i="6"/>
  <c r="E145" i="6"/>
  <c r="E149" i="6"/>
  <c r="E153" i="6"/>
  <c r="E157" i="6"/>
  <c r="E161" i="6"/>
  <c r="E165" i="6"/>
  <c r="E169" i="6"/>
  <c r="E173" i="6"/>
  <c r="E177" i="6"/>
  <c r="E181" i="6"/>
  <c r="E185" i="6"/>
  <c r="E189" i="6"/>
  <c r="E193" i="6"/>
  <c r="E197" i="6"/>
  <c r="E201" i="6"/>
  <c r="E205" i="6"/>
  <c r="E209" i="6"/>
  <c r="E213" i="6"/>
  <c r="E217" i="6"/>
  <c r="E221" i="6"/>
  <c r="E225" i="6"/>
  <c r="E229" i="6"/>
  <c r="E233" i="6"/>
  <c r="E237" i="6"/>
  <c r="E241" i="6"/>
  <c r="E245" i="6"/>
  <c r="E249" i="6"/>
  <c r="E252" i="6"/>
  <c r="E256" i="6"/>
  <c r="E260" i="6"/>
  <c r="E264" i="6"/>
  <c r="E268" i="6"/>
  <c r="E272" i="6"/>
  <c r="E276" i="6"/>
  <c r="E280" i="6"/>
  <c r="E283" i="6"/>
  <c r="E287" i="6"/>
  <c r="E291" i="6"/>
  <c r="E295" i="6"/>
  <c r="E299" i="6"/>
  <c r="E303" i="6"/>
  <c r="E307" i="6"/>
  <c r="E311" i="6"/>
  <c r="E315" i="6"/>
  <c r="E319" i="6"/>
  <c r="E323" i="6"/>
  <c r="E327" i="6"/>
  <c r="E331" i="6"/>
  <c r="E335" i="6"/>
  <c r="E339" i="6"/>
  <c r="E343" i="6"/>
  <c r="E347" i="6"/>
  <c r="E351" i="6"/>
  <c r="E355" i="6"/>
  <c r="E359" i="6"/>
  <c r="E363" i="6"/>
  <c r="E367" i="6"/>
  <c r="E371" i="6"/>
  <c r="E375" i="6"/>
  <c r="E379" i="6"/>
  <c r="E383" i="6"/>
  <c r="E387" i="6"/>
  <c r="E391" i="6"/>
  <c r="E395" i="6"/>
  <c r="E399" i="6"/>
  <c r="E403" i="6"/>
  <c r="E407" i="6"/>
  <c r="E411" i="6"/>
  <c r="E415" i="6"/>
  <c r="E419" i="6"/>
  <c r="E423" i="6"/>
  <c r="E427" i="6"/>
  <c r="E431" i="6"/>
  <c r="E435" i="6"/>
  <c r="E439" i="6"/>
  <c r="E443" i="6"/>
  <c r="E447" i="6"/>
  <c r="E451" i="6"/>
  <c r="E455" i="6"/>
  <c r="E459" i="6"/>
  <c r="E463" i="6"/>
  <c r="E467" i="6"/>
  <c r="E471" i="6"/>
  <c r="E475" i="6"/>
  <c r="E479" i="6"/>
  <c r="E483" i="6"/>
  <c r="E487" i="6"/>
  <c r="E491" i="6"/>
  <c r="E495" i="6"/>
  <c r="E499" i="6"/>
  <c r="E503" i="6"/>
  <c r="E507" i="6"/>
  <c r="E511" i="6"/>
  <c r="E515" i="6"/>
  <c r="E519" i="6"/>
  <c r="E523" i="6"/>
  <c r="E527" i="6"/>
  <c r="E531" i="6"/>
  <c r="E535" i="6"/>
  <c r="E539" i="6"/>
  <c r="E543" i="6"/>
  <c r="E547" i="6"/>
  <c r="E551" i="6"/>
  <c r="E555" i="6"/>
  <c r="E559" i="6"/>
  <c r="E563" i="6"/>
  <c r="E566" i="6"/>
  <c r="E570" i="6"/>
  <c r="E574" i="6"/>
  <c r="E578" i="6"/>
  <c r="E582" i="6"/>
  <c r="E586" i="6"/>
  <c r="E590" i="6"/>
  <c r="E594" i="6"/>
  <c r="E598" i="6"/>
  <c r="H20" i="6"/>
  <c r="H29" i="6"/>
  <c r="H37" i="6"/>
  <c r="H45" i="6"/>
  <c r="H53" i="6"/>
  <c r="H59" i="6"/>
  <c r="H64" i="6"/>
  <c r="H69" i="6"/>
  <c r="H75" i="6"/>
  <c r="H80" i="6"/>
  <c r="H85" i="6"/>
  <c r="H91" i="6"/>
  <c r="H96" i="6"/>
  <c r="H101" i="6"/>
  <c r="H107" i="6"/>
  <c r="H112" i="6"/>
  <c r="H117" i="6"/>
  <c r="H123" i="6"/>
  <c r="H128" i="6"/>
  <c r="H133" i="6"/>
  <c r="H139" i="6"/>
  <c r="H144" i="6"/>
  <c r="H149" i="6"/>
  <c r="H155" i="6"/>
  <c r="H160" i="6"/>
  <c r="H165" i="6"/>
  <c r="H171" i="6"/>
  <c r="H176" i="6"/>
  <c r="H181" i="6"/>
  <c r="H187" i="6"/>
  <c r="H192" i="6"/>
  <c r="H197" i="6"/>
  <c r="H203" i="6"/>
  <c r="H208" i="6"/>
  <c r="H213" i="6"/>
  <c r="H219" i="6"/>
  <c r="H224" i="6"/>
  <c r="H229" i="6"/>
  <c r="H235" i="6"/>
  <c r="H240" i="6"/>
  <c r="H245" i="6"/>
  <c r="H250" i="6"/>
  <c r="H255" i="6"/>
  <c r="H260" i="6"/>
  <c r="H266" i="6"/>
  <c r="H271" i="6"/>
  <c r="H276" i="6"/>
  <c r="H286" i="6"/>
  <c r="H291" i="6"/>
  <c r="H297" i="6"/>
  <c r="H302" i="6"/>
  <c r="H307" i="6"/>
  <c r="H313" i="6"/>
  <c r="H318" i="6"/>
  <c r="H323" i="6"/>
  <c r="H329" i="6"/>
  <c r="H334" i="6"/>
  <c r="H339" i="6"/>
  <c r="H345" i="6"/>
  <c r="H350" i="6"/>
  <c r="H355" i="6"/>
  <c r="H361" i="6"/>
  <c r="H366" i="6"/>
  <c r="H371" i="6"/>
  <c r="H377" i="6"/>
  <c r="H382" i="6"/>
  <c r="H387" i="6"/>
  <c r="H393" i="6"/>
  <c r="H398" i="6"/>
  <c r="H403" i="6"/>
  <c r="H409" i="6"/>
  <c r="H414" i="6"/>
  <c r="H419" i="6"/>
  <c r="H425" i="6"/>
  <c r="H430" i="6"/>
  <c r="H434" i="6"/>
  <c r="H438" i="6"/>
  <c r="H442" i="6"/>
  <c r="H446" i="6"/>
  <c r="H450" i="6"/>
  <c r="H454" i="6"/>
  <c r="H458" i="6"/>
  <c r="H462" i="6"/>
  <c r="H466" i="6"/>
  <c r="H470" i="6"/>
  <c r="H474" i="6"/>
  <c r="H478" i="6"/>
  <c r="H482" i="6"/>
  <c r="H486" i="6"/>
  <c r="H490" i="6"/>
  <c r="H494" i="6"/>
  <c r="H498" i="6"/>
  <c r="H502" i="6"/>
  <c r="H506" i="6"/>
  <c r="H510" i="6"/>
  <c r="H514" i="6"/>
  <c r="H518" i="6"/>
  <c r="H522" i="6"/>
  <c r="H526" i="6"/>
  <c r="H530" i="6"/>
  <c r="H534" i="6"/>
  <c r="H538" i="6"/>
  <c r="H542" i="6"/>
  <c r="H546" i="6"/>
  <c r="H550" i="6"/>
  <c r="H554" i="6"/>
  <c r="H558" i="6"/>
  <c r="H562" i="6"/>
  <c r="H565" i="6"/>
  <c r="H569" i="6"/>
  <c r="H573" i="6"/>
  <c r="H577" i="6"/>
  <c r="H581" i="6"/>
  <c r="H585" i="6"/>
  <c r="H589" i="6"/>
  <c r="H593" i="6"/>
  <c r="H597" i="6"/>
  <c r="E10" i="6"/>
  <c r="E14" i="6"/>
  <c r="E18" i="6"/>
  <c r="E22" i="6"/>
  <c r="E26" i="6"/>
  <c r="E30" i="6"/>
  <c r="E34" i="6"/>
  <c r="E38" i="6"/>
  <c r="E42" i="6"/>
  <c r="E46" i="6"/>
  <c r="E50" i="6"/>
  <c r="E54" i="6"/>
  <c r="E58" i="6"/>
  <c r="E62" i="6"/>
  <c r="E66" i="6"/>
  <c r="E70" i="6"/>
  <c r="E74" i="6"/>
  <c r="E78" i="6"/>
  <c r="E82" i="6"/>
  <c r="E86" i="6"/>
  <c r="E90" i="6"/>
  <c r="E94" i="6"/>
  <c r="E98" i="6"/>
  <c r="E102" i="6"/>
  <c r="E106" i="6"/>
  <c r="E110" i="6"/>
  <c r="E114" i="6"/>
  <c r="E118" i="6"/>
  <c r="E122" i="6"/>
  <c r="E126" i="6"/>
  <c r="E130" i="6"/>
  <c r="E134" i="6"/>
  <c r="E138" i="6"/>
  <c r="E142" i="6"/>
  <c r="E146" i="6"/>
  <c r="E150" i="6"/>
  <c r="E154" i="6"/>
  <c r="E158" i="6"/>
  <c r="E162" i="6"/>
  <c r="E166" i="6"/>
  <c r="E170" i="6"/>
  <c r="E174" i="6"/>
  <c r="E178" i="6"/>
  <c r="E182" i="6"/>
  <c r="E186" i="6"/>
  <c r="E190" i="6"/>
  <c r="E194" i="6"/>
  <c r="E198" i="6"/>
  <c r="E202" i="6"/>
  <c r="E206" i="6"/>
  <c r="E210" i="6"/>
  <c r="H24" i="6"/>
  <c r="H32" i="6"/>
  <c r="H40" i="6"/>
  <c r="H48" i="6"/>
  <c r="H55" i="6"/>
  <c r="H60" i="6"/>
  <c r="H65" i="6"/>
  <c r="H71" i="6"/>
  <c r="H76" i="6"/>
  <c r="H81" i="6"/>
  <c r="H87" i="6"/>
  <c r="H92" i="6"/>
  <c r="H97" i="6"/>
  <c r="H103" i="6"/>
  <c r="H108" i="6"/>
  <c r="H113" i="6"/>
  <c r="H119" i="6"/>
  <c r="H124" i="6"/>
  <c r="H129" i="6"/>
  <c r="H135" i="6"/>
  <c r="H140" i="6"/>
  <c r="H145" i="6"/>
  <c r="H151" i="6"/>
  <c r="H156" i="6"/>
  <c r="H161" i="6"/>
  <c r="H167" i="6"/>
  <c r="H172" i="6"/>
  <c r="H177" i="6"/>
  <c r="H183" i="6"/>
  <c r="H188" i="6"/>
  <c r="H193" i="6"/>
  <c r="H199" i="6"/>
  <c r="H204" i="6"/>
  <c r="H209" i="6"/>
  <c r="H215" i="6"/>
  <c r="H220" i="6"/>
  <c r="H225" i="6"/>
  <c r="H231" i="6"/>
  <c r="H236" i="6"/>
  <c r="H241" i="6"/>
  <c r="H247" i="6"/>
  <c r="H251" i="6"/>
  <c r="H256" i="6"/>
  <c r="H262" i="6"/>
  <c r="H267" i="6"/>
  <c r="H272" i="6"/>
  <c r="H278" i="6"/>
  <c r="H282" i="6"/>
  <c r="H287" i="6"/>
  <c r="H293" i="6"/>
  <c r="H298" i="6"/>
  <c r="H303" i="6"/>
  <c r="H309" i="6"/>
  <c r="H314" i="6"/>
  <c r="H319" i="6"/>
  <c r="H325" i="6"/>
  <c r="H330" i="6"/>
  <c r="H335" i="6"/>
  <c r="H341" i="6"/>
  <c r="H346" i="6"/>
  <c r="H351" i="6"/>
  <c r="H357" i="6"/>
  <c r="H362" i="6"/>
  <c r="H367" i="6"/>
  <c r="H373" i="6"/>
  <c r="H378" i="6"/>
  <c r="H383" i="6"/>
  <c r="H389" i="6"/>
  <c r="H394" i="6"/>
  <c r="H399" i="6"/>
  <c r="H405" i="6"/>
  <c r="H410" i="6"/>
  <c r="H415" i="6"/>
  <c r="H421" i="6"/>
  <c r="H426" i="6"/>
  <c r="H431" i="6"/>
  <c r="H435" i="6"/>
  <c r="H439" i="6"/>
  <c r="H443" i="6"/>
  <c r="H447" i="6"/>
  <c r="H451" i="6"/>
  <c r="H455" i="6"/>
  <c r="H459" i="6"/>
  <c r="H463" i="6"/>
  <c r="H467" i="6"/>
  <c r="H471" i="6"/>
  <c r="H475" i="6"/>
  <c r="H479" i="6"/>
  <c r="H483" i="6"/>
  <c r="H487" i="6"/>
  <c r="H491" i="6"/>
  <c r="H495" i="6"/>
  <c r="H499" i="6"/>
  <c r="H503" i="6"/>
  <c r="H507" i="6"/>
  <c r="H511" i="6"/>
  <c r="H515" i="6"/>
  <c r="H519" i="6"/>
  <c r="H523" i="6"/>
  <c r="H527" i="6"/>
  <c r="H531" i="6"/>
  <c r="H535" i="6"/>
  <c r="H539" i="6"/>
  <c r="H543" i="6"/>
  <c r="H547" i="6"/>
  <c r="H551" i="6"/>
  <c r="H555" i="6"/>
  <c r="H559" i="6"/>
  <c r="H563" i="6"/>
  <c r="H566" i="6"/>
  <c r="H570" i="6"/>
  <c r="H574" i="6"/>
  <c r="H578" i="6"/>
  <c r="H582" i="6"/>
  <c r="H586" i="6"/>
  <c r="H590" i="6"/>
  <c r="H594" i="6"/>
  <c r="H598" i="6"/>
  <c r="E11" i="6"/>
  <c r="E15" i="6"/>
  <c r="E19" i="6"/>
  <c r="E23" i="6"/>
  <c r="E27" i="6"/>
  <c r="E31" i="6"/>
  <c r="E35" i="6"/>
  <c r="E39" i="6"/>
  <c r="E43" i="6"/>
  <c r="E47" i="6"/>
  <c r="E51" i="6"/>
  <c r="E55" i="6"/>
  <c r="E59" i="6"/>
  <c r="E63" i="6"/>
  <c r="E67" i="6"/>
  <c r="E71" i="6"/>
  <c r="E75" i="6"/>
  <c r="E79" i="6"/>
  <c r="E83" i="6"/>
  <c r="E87" i="6"/>
  <c r="E91" i="6"/>
  <c r="E95" i="6"/>
  <c r="E99" i="6"/>
  <c r="E103" i="6"/>
  <c r="E107" i="6"/>
  <c r="E111" i="6"/>
  <c r="E115" i="6"/>
  <c r="E119" i="6"/>
  <c r="E123" i="6"/>
  <c r="E127" i="6"/>
  <c r="E131" i="6"/>
  <c r="E135" i="6"/>
  <c r="E139" i="6"/>
  <c r="E143" i="6"/>
  <c r="E147" i="6"/>
  <c r="E151" i="6"/>
  <c r="E155" i="6"/>
  <c r="E159" i="6"/>
  <c r="E163" i="6"/>
  <c r="E167" i="6"/>
  <c r="E171" i="6"/>
  <c r="E175" i="6"/>
  <c r="E179" i="6"/>
  <c r="E183" i="6"/>
  <c r="E187" i="6"/>
  <c r="E191" i="6"/>
  <c r="E195" i="6"/>
  <c r="E199" i="6"/>
  <c r="E203" i="6"/>
  <c r="E207" i="6"/>
  <c r="E211" i="6"/>
  <c r="E215" i="6"/>
  <c r="E219" i="6"/>
  <c r="E223" i="6"/>
  <c r="E227" i="6"/>
  <c r="E231" i="6"/>
  <c r="E235" i="6"/>
  <c r="E239" i="6"/>
  <c r="E243" i="6"/>
  <c r="E247" i="6"/>
  <c r="E250" i="6"/>
  <c r="E254" i="6"/>
  <c r="E258" i="6"/>
  <c r="E262" i="6"/>
  <c r="E266" i="6"/>
  <c r="E270" i="6"/>
  <c r="E274" i="6"/>
  <c r="E278" i="6"/>
  <c r="E285" i="6"/>
  <c r="E289" i="6"/>
  <c r="E293" i="6"/>
  <c r="E297" i="6"/>
  <c r="E301" i="6"/>
  <c r="E305" i="6"/>
  <c r="E309" i="6"/>
  <c r="E313" i="6"/>
  <c r="E317" i="6"/>
  <c r="E321" i="6"/>
  <c r="E325" i="6"/>
  <c r="E329" i="6"/>
  <c r="E333" i="6"/>
  <c r="E337" i="6"/>
  <c r="E341" i="6"/>
  <c r="E345" i="6"/>
  <c r="E349" i="6"/>
  <c r="E353" i="6"/>
  <c r="E357" i="6"/>
  <c r="E361" i="6"/>
  <c r="E365" i="6"/>
  <c r="E369" i="6"/>
  <c r="E373" i="6"/>
  <c r="E377" i="6"/>
  <c r="E381" i="6"/>
  <c r="E385" i="6"/>
  <c r="E389" i="6"/>
  <c r="E393" i="6"/>
  <c r="E397" i="6"/>
  <c r="E401" i="6"/>
  <c r="E405" i="6"/>
  <c r="E409" i="6"/>
  <c r="E413" i="6"/>
  <c r="E417" i="6"/>
  <c r="E421" i="6"/>
  <c r="E425" i="6"/>
  <c r="E429" i="6"/>
  <c r="E433" i="6"/>
  <c r="E437" i="6"/>
  <c r="E441" i="6"/>
  <c r="E445" i="6"/>
  <c r="E449" i="6"/>
  <c r="E453" i="6"/>
  <c r="E457" i="6"/>
  <c r="E461" i="6"/>
  <c r="E465" i="6"/>
  <c r="E469" i="6"/>
  <c r="E473" i="6"/>
  <c r="E477" i="6"/>
  <c r="E481" i="6"/>
  <c r="E485" i="6"/>
  <c r="E489" i="6"/>
  <c r="E493" i="6"/>
  <c r="E497" i="6"/>
  <c r="E501" i="6"/>
  <c r="E505" i="6"/>
  <c r="E509" i="6"/>
  <c r="E513" i="6"/>
  <c r="E517" i="6"/>
  <c r="E521" i="6"/>
  <c r="E525" i="6"/>
  <c r="E529" i="6"/>
  <c r="E533" i="6"/>
  <c r="E537" i="6"/>
  <c r="E541" i="6"/>
  <c r="E545" i="6"/>
  <c r="E549" i="6"/>
  <c r="E553" i="6"/>
  <c r="E557" i="6"/>
  <c r="E561" i="6"/>
  <c r="E564" i="6"/>
  <c r="E568" i="6"/>
  <c r="E572" i="6"/>
  <c r="E576" i="6"/>
  <c r="E580" i="6"/>
  <c r="E584" i="6"/>
  <c r="E588" i="6"/>
  <c r="E592" i="6"/>
  <c r="E596" i="6"/>
  <c r="H25" i="6"/>
  <c r="H33" i="6"/>
  <c r="H41" i="6"/>
  <c r="H49" i="6"/>
  <c r="H56" i="6"/>
  <c r="H61" i="6"/>
  <c r="H67" i="6"/>
  <c r="H72" i="6"/>
  <c r="H77" i="6"/>
  <c r="H83" i="6"/>
  <c r="H88" i="6"/>
  <c r="H93" i="6"/>
  <c r="H99" i="6"/>
  <c r="H104" i="6"/>
  <c r="H109" i="6"/>
  <c r="H115" i="6"/>
  <c r="H120" i="6"/>
  <c r="H125" i="6"/>
  <c r="H131" i="6"/>
  <c r="H136" i="6"/>
  <c r="H141" i="6"/>
  <c r="H147" i="6"/>
  <c r="H152" i="6"/>
  <c r="H157" i="6"/>
  <c r="H163" i="6"/>
  <c r="H168" i="6"/>
  <c r="H173" i="6"/>
  <c r="H179" i="6"/>
  <c r="H184" i="6"/>
  <c r="H189" i="6"/>
  <c r="H195" i="6"/>
  <c r="H200" i="6"/>
  <c r="H205" i="6"/>
  <c r="H211" i="6"/>
  <c r="H216" i="6"/>
  <c r="H221" i="6"/>
  <c r="H227" i="6"/>
  <c r="H232" i="6"/>
  <c r="H237" i="6"/>
  <c r="H243" i="6"/>
  <c r="H248" i="6"/>
  <c r="H252" i="6"/>
  <c r="H258" i="6"/>
  <c r="H263" i="6"/>
  <c r="H268" i="6"/>
  <c r="H274" i="6"/>
  <c r="H279" i="6"/>
  <c r="H283" i="6"/>
  <c r="H289" i="6"/>
  <c r="H294" i="6"/>
  <c r="H299" i="6"/>
  <c r="H305" i="6"/>
  <c r="H310" i="6"/>
  <c r="H315" i="6"/>
  <c r="H321" i="6"/>
  <c r="H326" i="6"/>
  <c r="H331" i="6"/>
  <c r="H337" i="6"/>
  <c r="H342" i="6"/>
  <c r="H347" i="6"/>
  <c r="H353" i="6"/>
  <c r="H358" i="6"/>
  <c r="H363" i="6"/>
  <c r="H369" i="6"/>
  <c r="H374" i="6"/>
  <c r="H379" i="6"/>
  <c r="H385" i="6"/>
  <c r="H390" i="6"/>
  <c r="H395" i="6"/>
  <c r="H401" i="6"/>
  <c r="H406" i="6"/>
  <c r="H411" i="6"/>
  <c r="H417" i="6"/>
  <c r="H422" i="6"/>
  <c r="H427" i="6"/>
  <c r="H432" i="6"/>
  <c r="H436" i="6"/>
  <c r="H440" i="6"/>
  <c r="H444" i="6"/>
  <c r="H448" i="6"/>
  <c r="H452" i="6"/>
  <c r="H456" i="6"/>
  <c r="H460" i="6"/>
  <c r="H464" i="6"/>
  <c r="H468" i="6"/>
  <c r="H472" i="6"/>
  <c r="H476" i="6"/>
  <c r="H480" i="6"/>
  <c r="H484" i="6"/>
  <c r="H488" i="6"/>
  <c r="H492" i="6"/>
  <c r="H496" i="6"/>
  <c r="H500" i="6"/>
  <c r="H504" i="6"/>
  <c r="H508" i="6"/>
  <c r="H512" i="6"/>
  <c r="H516" i="6"/>
  <c r="H520" i="6"/>
  <c r="H524" i="6"/>
  <c r="H528" i="6"/>
  <c r="H532" i="6"/>
  <c r="H536" i="6"/>
  <c r="H540" i="6"/>
  <c r="H544" i="6"/>
  <c r="H548" i="6"/>
  <c r="H552" i="6"/>
  <c r="H556" i="6"/>
  <c r="H560" i="6"/>
  <c r="H567" i="6"/>
  <c r="H571" i="6"/>
  <c r="H575" i="6"/>
  <c r="H579" i="6"/>
  <c r="H583" i="6"/>
  <c r="H587" i="6"/>
  <c r="H591" i="6"/>
  <c r="H595" i="6"/>
  <c r="H599" i="6"/>
  <c r="E12" i="6"/>
  <c r="E16" i="6"/>
  <c r="E20" i="6"/>
  <c r="E24" i="6"/>
  <c r="E28" i="6"/>
  <c r="E32" i="6"/>
  <c r="E36" i="6"/>
  <c r="E40" i="6"/>
  <c r="E44" i="6"/>
  <c r="E48" i="6"/>
  <c r="E52" i="6"/>
  <c r="E56" i="6"/>
  <c r="E60" i="6"/>
  <c r="E64" i="6"/>
  <c r="E68" i="6"/>
  <c r="E72" i="6"/>
  <c r="E76" i="6"/>
  <c r="E80" i="6"/>
  <c r="E84" i="6"/>
  <c r="E88" i="6"/>
  <c r="E92" i="6"/>
  <c r="E96" i="6"/>
  <c r="E100" i="6"/>
  <c r="E104" i="6"/>
  <c r="E108" i="6"/>
  <c r="E112" i="6"/>
  <c r="E116" i="6"/>
  <c r="E120" i="6"/>
  <c r="E124" i="6"/>
  <c r="E128" i="6"/>
  <c r="E132" i="6"/>
  <c r="E136" i="6"/>
  <c r="E140" i="6"/>
  <c r="E144" i="6"/>
  <c r="E148" i="6"/>
  <c r="E152" i="6"/>
  <c r="E156" i="6"/>
  <c r="E160" i="6"/>
  <c r="E164" i="6"/>
  <c r="E168" i="6"/>
  <c r="E172" i="6"/>
  <c r="E176" i="6"/>
  <c r="E180" i="6"/>
  <c r="E184" i="6"/>
  <c r="E188" i="6"/>
  <c r="E192" i="6"/>
  <c r="E196" i="6"/>
  <c r="E200" i="6"/>
  <c r="E204" i="6"/>
  <c r="E208" i="6"/>
  <c r="E212" i="6"/>
  <c r="E216" i="6"/>
  <c r="E220" i="6"/>
  <c r="E224" i="6"/>
  <c r="E228" i="6"/>
  <c r="E232" i="6"/>
  <c r="E236" i="6"/>
  <c r="E240" i="6"/>
  <c r="E244" i="6"/>
  <c r="E248" i="6"/>
  <c r="E251" i="6"/>
  <c r="E255" i="6"/>
  <c r="E259" i="6"/>
  <c r="E263" i="6"/>
  <c r="E267" i="6"/>
  <c r="E271" i="6"/>
  <c r="E275" i="6"/>
  <c r="E279" i="6"/>
  <c r="E282" i="6"/>
  <c r="E286" i="6"/>
  <c r="E290" i="6"/>
  <c r="E294" i="6"/>
  <c r="E298" i="6"/>
  <c r="E302" i="6"/>
  <c r="E306" i="6"/>
  <c r="E310" i="6"/>
  <c r="E314" i="6"/>
  <c r="E318" i="6"/>
  <c r="E322" i="6"/>
  <c r="E326" i="6"/>
  <c r="E330" i="6"/>
  <c r="E334" i="6"/>
  <c r="E338" i="6"/>
  <c r="E342" i="6"/>
  <c r="E346" i="6"/>
  <c r="E350" i="6"/>
  <c r="E354" i="6"/>
  <c r="E358" i="6"/>
  <c r="E362" i="6"/>
  <c r="E366" i="6"/>
  <c r="E370" i="6"/>
  <c r="E374" i="6"/>
  <c r="E378" i="6"/>
  <c r="E382" i="6"/>
  <c r="E386" i="6"/>
  <c r="E390" i="6"/>
  <c r="E394" i="6"/>
  <c r="E398" i="6"/>
  <c r="E402" i="6"/>
  <c r="E406" i="6"/>
  <c r="E410" i="6"/>
  <c r="E414" i="6"/>
  <c r="E418" i="6"/>
  <c r="E422" i="6"/>
  <c r="E426" i="6"/>
  <c r="E430" i="6"/>
  <c r="E434" i="6"/>
  <c r="E438" i="6"/>
  <c r="E442" i="6"/>
  <c r="E446" i="6"/>
  <c r="E450" i="6"/>
  <c r="E454" i="6"/>
  <c r="E458" i="6"/>
  <c r="E462" i="6"/>
  <c r="E466" i="6"/>
  <c r="E470" i="6"/>
  <c r="E474" i="6"/>
  <c r="E478" i="6"/>
  <c r="E482" i="6"/>
  <c r="E486" i="6"/>
  <c r="E490" i="6"/>
  <c r="E494" i="6"/>
  <c r="E498" i="6"/>
  <c r="E502" i="6"/>
  <c r="E506" i="6"/>
  <c r="E510" i="6"/>
  <c r="E514" i="6"/>
  <c r="E518" i="6"/>
  <c r="E522" i="6"/>
  <c r="E526" i="6"/>
  <c r="E530" i="6"/>
  <c r="E534" i="6"/>
  <c r="E538" i="6"/>
  <c r="E542" i="6"/>
  <c r="E546" i="6"/>
  <c r="E550" i="6"/>
  <c r="E554" i="6"/>
  <c r="E558" i="6"/>
  <c r="E562" i="6"/>
  <c r="E565" i="6"/>
  <c r="E569" i="6"/>
  <c r="E573" i="6"/>
  <c r="E577" i="6"/>
  <c r="E581" i="6"/>
  <c r="E585" i="6"/>
  <c r="E589" i="6"/>
  <c r="E593" i="6"/>
  <c r="E597" i="6"/>
  <c r="E595" i="6"/>
  <c r="E579" i="6"/>
  <c r="E548" i="6"/>
  <c r="E532" i="6"/>
  <c r="E516" i="6"/>
  <c r="E500" i="6"/>
  <c r="E484" i="6"/>
  <c r="E468" i="6"/>
  <c r="E452" i="6"/>
  <c r="E436" i="6"/>
  <c r="E420" i="6"/>
  <c r="E404" i="6"/>
  <c r="E388" i="6"/>
  <c r="E372" i="6"/>
  <c r="E356" i="6"/>
  <c r="E340" i="6"/>
  <c r="E324" i="6"/>
  <c r="E308" i="6"/>
  <c r="E292" i="6"/>
  <c r="E277" i="6"/>
  <c r="E261" i="6"/>
  <c r="E246" i="6"/>
  <c r="E230" i="6"/>
  <c r="E214" i="6"/>
  <c r="O599" i="6" l="1"/>
  <c r="F576" i="7" s="1"/>
  <c r="H576" i="7" s="1"/>
  <c r="O296" i="6"/>
  <c r="F279" i="7" s="1"/>
  <c r="H279" i="7" s="1"/>
  <c r="O461" i="6"/>
  <c r="F443" i="7" s="1"/>
  <c r="H443" i="7" s="1"/>
  <c r="O477" i="6"/>
  <c r="F460" i="7" s="1"/>
  <c r="H460" i="7" s="1"/>
  <c r="O541" i="6"/>
  <c r="F516" i="7" s="1"/>
  <c r="H516" i="7" s="1"/>
  <c r="O525" i="6"/>
  <c r="F505" i="7" s="1"/>
  <c r="H505" i="7" s="1"/>
  <c r="O234" i="6"/>
  <c r="F225" i="7" s="1"/>
  <c r="H225" i="7" s="1"/>
  <c r="O33" i="6"/>
  <c r="F30" i="7" s="1"/>
  <c r="H30" i="7" s="1"/>
  <c r="O576" i="6"/>
  <c r="F553" i="7" s="1"/>
  <c r="H553" i="7" s="1"/>
  <c r="O225" i="6"/>
  <c r="F214" i="7" s="1"/>
  <c r="H214" i="7" s="1"/>
  <c r="O97" i="6"/>
  <c r="F91" i="7" s="1"/>
  <c r="H91" i="7" s="1"/>
  <c r="O161" i="6"/>
  <c r="F153" i="7" s="1"/>
  <c r="H153" i="7" s="1"/>
  <c r="O281" i="6"/>
  <c r="F266" i="7" s="1"/>
  <c r="H266" i="7" s="1"/>
  <c r="O193" i="6"/>
  <c r="F184" i="7" s="1"/>
  <c r="H184" i="7" s="1"/>
  <c r="O108" i="6"/>
  <c r="F102" i="7" s="1"/>
  <c r="H102" i="7" s="1"/>
  <c r="O278" i="6"/>
  <c r="F263" i="7" s="1"/>
  <c r="H263" i="7" s="1"/>
  <c r="O215" i="6"/>
  <c r="F205" i="7" s="1"/>
  <c r="H205" i="7" s="1"/>
  <c r="O151" i="6"/>
  <c r="F143" i="7" s="1"/>
  <c r="H143" i="7" s="1"/>
  <c r="O23" i="6"/>
  <c r="F21" i="7" s="1"/>
  <c r="H21" i="7" s="1"/>
  <c r="O58" i="6"/>
  <c r="F53" i="7" s="1"/>
  <c r="H53" i="7" s="1"/>
  <c r="O592" i="6"/>
  <c r="F569" i="7" s="1"/>
  <c r="H569" i="7" s="1"/>
  <c r="O185" i="6"/>
  <c r="F177" i="7" s="1"/>
  <c r="H177" i="7" s="1"/>
  <c r="O529" i="6"/>
  <c r="O513" i="6"/>
  <c r="F493" i="7" s="1"/>
  <c r="H493" i="7" s="1"/>
  <c r="O449" i="6"/>
  <c r="F432" i="7" s="1"/>
  <c r="H432" i="7" s="1"/>
  <c r="O415" i="6"/>
  <c r="F398" i="7" s="1"/>
  <c r="H398" i="7" s="1"/>
  <c r="O351" i="6"/>
  <c r="F334" i="7" s="1"/>
  <c r="H334" i="7" s="1"/>
  <c r="O287" i="6"/>
  <c r="F271" i="7" s="1"/>
  <c r="H271" i="7" s="1"/>
  <c r="O256" i="6"/>
  <c r="O76" i="6"/>
  <c r="F71" i="7" s="1"/>
  <c r="H71" i="7" s="1"/>
  <c r="O44" i="6"/>
  <c r="F41" i="7" s="1"/>
  <c r="H41" i="7" s="1"/>
  <c r="O596" i="6"/>
  <c r="F573" i="7" s="1"/>
  <c r="H573" i="7" s="1"/>
  <c r="O517" i="6"/>
  <c r="F497" i="7" s="1"/>
  <c r="H497" i="7" s="1"/>
  <c r="O453" i="6"/>
  <c r="F436" i="7" s="1"/>
  <c r="H436" i="7" s="1"/>
  <c r="O272" i="6"/>
  <c r="F258" i="7" s="1"/>
  <c r="H258" i="7" s="1"/>
  <c r="O209" i="6"/>
  <c r="F198" i="7" s="1"/>
  <c r="H198" i="7" s="1"/>
  <c r="O145" i="6"/>
  <c r="F137" i="7" s="1"/>
  <c r="H137" i="7" s="1"/>
  <c r="O81" i="6"/>
  <c r="F76" i="7" s="1"/>
  <c r="H76" i="7" s="1"/>
  <c r="O149" i="6"/>
  <c r="F141" i="7" s="1"/>
  <c r="H141" i="7" s="1"/>
  <c r="O419" i="6"/>
  <c r="F402" i="7" s="1"/>
  <c r="H402" i="7" s="1"/>
  <c r="O371" i="6"/>
  <c r="O355" i="6"/>
  <c r="F338" i="7" s="1"/>
  <c r="H338" i="7" s="1"/>
  <c r="O307" i="6"/>
  <c r="F290" i="7" s="1"/>
  <c r="H290" i="7" s="1"/>
  <c r="O245" i="6"/>
  <c r="F235" i="7" s="1"/>
  <c r="H235" i="7" s="1"/>
  <c r="O181" i="6"/>
  <c r="F174" i="7" s="1"/>
  <c r="H174" i="7" s="1"/>
  <c r="O101" i="6"/>
  <c r="F95" i="7" s="1"/>
  <c r="H95" i="7" s="1"/>
  <c r="O53" i="6"/>
  <c r="O21" i="6"/>
  <c r="F20" i="7" s="1"/>
  <c r="H20" i="7" s="1"/>
  <c r="O70" i="6"/>
  <c r="F66" i="7" s="1"/>
  <c r="H66" i="7" s="1"/>
  <c r="O54" i="6"/>
  <c r="F54" i="7" s="1"/>
  <c r="H54" i="7" s="1"/>
  <c r="O38" i="6"/>
  <c r="F35" i="7" s="1"/>
  <c r="H35" i="7" s="1"/>
  <c r="O472" i="6"/>
  <c r="F450" i="7" s="1"/>
  <c r="H450" i="7" s="1"/>
  <c r="O429" i="6"/>
  <c r="F412" i="7" s="1"/>
  <c r="H412" i="7" s="1"/>
  <c r="O408" i="6"/>
  <c r="F391" i="7" s="1"/>
  <c r="H391" i="7" s="1"/>
  <c r="O344" i="6"/>
  <c r="F324" i="7" s="1"/>
  <c r="H324" i="7" s="1"/>
  <c r="O312" i="6"/>
  <c r="F295" i="7" s="1"/>
  <c r="H295" i="7" s="1"/>
  <c r="O376" i="6"/>
  <c r="F357" i="7" s="1"/>
  <c r="H357" i="7" s="1"/>
  <c r="O504" i="6"/>
  <c r="F485" i="7" s="1"/>
  <c r="H485" i="7" s="1"/>
  <c r="O567" i="6"/>
  <c r="F544" i="7" s="1"/>
  <c r="H544" i="7" s="1"/>
  <c r="O383" i="6"/>
  <c r="F363" i="7" s="1"/>
  <c r="H363" i="7" s="1"/>
  <c r="O319" i="6"/>
  <c r="F301" i="7" s="1"/>
  <c r="H301" i="7" s="1"/>
  <c r="O129" i="6"/>
  <c r="F156" i="7" s="1"/>
  <c r="H156" i="7" s="1"/>
  <c r="O65" i="6"/>
  <c r="F61" i="7" s="1"/>
  <c r="H61" i="7" s="1"/>
  <c r="O218" i="6"/>
  <c r="O31" i="6"/>
  <c r="F28" i="7" s="1"/>
  <c r="H28" i="7" s="1"/>
  <c r="O113" i="6"/>
  <c r="F106" i="7" s="1"/>
  <c r="H106" i="7" s="1"/>
  <c r="O584" i="6"/>
  <c r="F561" i="7" s="1"/>
  <c r="H561" i="7" s="1"/>
  <c r="O440" i="6"/>
  <c r="F423" i="7" s="1"/>
  <c r="H423" i="7" s="1"/>
  <c r="O276" i="6"/>
  <c r="F261" i="7" s="1"/>
  <c r="H261" i="7" s="1"/>
  <c r="O85" i="6"/>
  <c r="F80" i="7" s="1"/>
  <c r="H80" i="7" s="1"/>
  <c r="O230" i="6"/>
  <c r="F221" i="7" s="1"/>
  <c r="H221" i="7" s="1"/>
  <c r="O356" i="6"/>
  <c r="F339" i="7" s="1"/>
  <c r="H339" i="7" s="1"/>
  <c r="O557" i="6"/>
  <c r="F533" i="7" s="1"/>
  <c r="H533" i="7" s="1"/>
  <c r="O343" i="6"/>
  <c r="F323" i="7" s="1"/>
  <c r="H323" i="7" s="1"/>
  <c r="O292" i="6"/>
  <c r="F275" i="7" s="1"/>
  <c r="H275" i="7" s="1"/>
  <c r="O420" i="6"/>
  <c r="F403" i="7" s="1"/>
  <c r="H403" i="7" s="1"/>
  <c r="O536" i="6"/>
  <c r="F517" i="7" s="1"/>
  <c r="H517" i="7" s="1"/>
  <c r="O261" i="6"/>
  <c r="F248" i="7" s="1"/>
  <c r="H248" i="7" s="1"/>
  <c r="O589" i="6"/>
  <c r="F566" i="7" s="1"/>
  <c r="H566" i="7" s="1"/>
  <c r="O573" i="6"/>
  <c r="F550" i="7" s="1"/>
  <c r="H550" i="7" s="1"/>
  <c r="O558" i="6"/>
  <c r="F535" i="7" s="1"/>
  <c r="H535" i="7" s="1"/>
  <c r="O542" i="6"/>
  <c r="F519" i="7" s="1"/>
  <c r="H519" i="7" s="1"/>
  <c r="O526" i="6"/>
  <c r="F218" i="7" s="1"/>
  <c r="H218" i="7" s="1"/>
  <c r="O510" i="6"/>
  <c r="O494" i="6"/>
  <c r="F476" i="7" s="1"/>
  <c r="H476" i="7" s="1"/>
  <c r="O478" i="6"/>
  <c r="F461" i="7" s="1"/>
  <c r="H461" i="7" s="1"/>
  <c r="O462" i="6"/>
  <c r="F444" i="7" s="1"/>
  <c r="H444" i="7" s="1"/>
  <c r="O446" i="6"/>
  <c r="F429" i="7" s="1"/>
  <c r="H429" i="7" s="1"/>
  <c r="O430" i="6"/>
  <c r="F413" i="7" s="1"/>
  <c r="H413" i="7" s="1"/>
  <c r="O414" i="6"/>
  <c r="F397" i="7" s="1"/>
  <c r="H397" i="7" s="1"/>
  <c r="O398" i="6"/>
  <c r="F380" i="7" s="1"/>
  <c r="H380" i="7" s="1"/>
  <c r="O382" i="6"/>
  <c r="F362" i="7" s="1"/>
  <c r="H362" i="7" s="1"/>
  <c r="O366" i="6"/>
  <c r="F349" i="7" s="1"/>
  <c r="H349" i="7" s="1"/>
  <c r="O350" i="6"/>
  <c r="F333" i="7" s="1"/>
  <c r="H333" i="7" s="1"/>
  <c r="O334" i="6"/>
  <c r="F315" i="7" s="1"/>
  <c r="H315" i="7" s="1"/>
  <c r="O318" i="6"/>
  <c r="F310" i="7" s="1"/>
  <c r="H310" i="7" s="1"/>
  <c r="O302" i="6"/>
  <c r="F285" i="7" s="1"/>
  <c r="H285" i="7" s="1"/>
  <c r="O286" i="6"/>
  <c r="F300" i="7" s="1"/>
  <c r="H300" i="7" s="1"/>
  <c r="O128" i="6"/>
  <c r="F122" i="7" s="1"/>
  <c r="H122" i="7" s="1"/>
  <c r="O308" i="6"/>
  <c r="F291" i="7" s="1"/>
  <c r="H291" i="7" s="1"/>
  <c r="O372" i="6"/>
  <c r="O577" i="6"/>
  <c r="F554" i="7" s="1"/>
  <c r="H554" i="7" s="1"/>
  <c r="O562" i="6"/>
  <c r="F539" i="7" s="1"/>
  <c r="H539" i="7" s="1"/>
  <c r="O546" i="6"/>
  <c r="F522" i="7" s="1"/>
  <c r="H522" i="7" s="1"/>
  <c r="O530" i="6"/>
  <c r="F327" i="7" s="1"/>
  <c r="H327" i="7" s="1"/>
  <c r="O514" i="6"/>
  <c r="F494" i="7" s="1"/>
  <c r="H494" i="7" s="1"/>
  <c r="O498" i="6"/>
  <c r="F479" i="7" s="1"/>
  <c r="H479" i="7" s="1"/>
  <c r="O482" i="6"/>
  <c r="F465" i="7" s="1"/>
  <c r="H465" i="7" s="1"/>
  <c r="O466" i="6"/>
  <c r="F453" i="7" s="1"/>
  <c r="H453" i="7" s="1"/>
  <c r="O450" i="6"/>
  <c r="F433" i="7" s="1"/>
  <c r="H433" i="7" s="1"/>
  <c r="O434" i="6"/>
  <c r="F417" i="7" s="1"/>
  <c r="H417" i="7" s="1"/>
  <c r="O418" i="6"/>
  <c r="F401" i="7" s="1"/>
  <c r="H401" i="7" s="1"/>
  <c r="O354" i="6"/>
  <c r="F337" i="7" s="1"/>
  <c r="H337" i="7" s="1"/>
  <c r="O290" i="6"/>
  <c r="F273" i="7" s="1"/>
  <c r="H273" i="7" s="1"/>
  <c r="O228" i="6"/>
  <c r="F217" i="7" s="1"/>
  <c r="H217" i="7" s="1"/>
  <c r="O164" i="6"/>
  <c r="F157" i="7" s="1"/>
  <c r="H157" i="7" s="1"/>
  <c r="O100" i="6"/>
  <c r="F94" i="7" s="1"/>
  <c r="H94" i="7" s="1"/>
  <c r="O20" i="6"/>
  <c r="F19" i="7" s="1"/>
  <c r="H19" i="7" s="1"/>
  <c r="O25" i="6"/>
  <c r="F23" i="7" s="1"/>
  <c r="H23" i="7" s="1"/>
  <c r="O561" i="6"/>
  <c r="F538" i="7" s="1"/>
  <c r="H538" i="7" s="1"/>
  <c r="O545" i="6"/>
  <c r="F521" i="7" s="1"/>
  <c r="H521" i="7" s="1"/>
  <c r="O497" i="6"/>
  <c r="F478" i="7" s="1"/>
  <c r="H478" i="7" s="1"/>
  <c r="O481" i="6"/>
  <c r="F464" i="7" s="1"/>
  <c r="H464" i="7" s="1"/>
  <c r="O433" i="6"/>
  <c r="F416" i="7" s="1"/>
  <c r="H416" i="7" s="1"/>
  <c r="O51" i="6"/>
  <c r="F48" i="7" s="1"/>
  <c r="H48" i="7" s="1"/>
  <c r="O35" i="6"/>
  <c r="F32" i="7" s="1"/>
  <c r="H32" i="7" s="1"/>
  <c r="O19" i="6"/>
  <c r="F18" i="7" s="1"/>
  <c r="H18" i="7" s="1"/>
  <c r="O451" i="6"/>
  <c r="F434" i="7" s="1"/>
  <c r="H434" i="7" s="1"/>
  <c r="O166" i="6"/>
  <c r="F159" i="7" s="1"/>
  <c r="H159" i="7" s="1"/>
  <c r="O134" i="6"/>
  <c r="F530" i="7" s="1"/>
  <c r="H530" i="7" s="1"/>
  <c r="O118" i="6"/>
  <c r="F111" i="7" s="1"/>
  <c r="H111" i="7" s="1"/>
  <c r="O102" i="6"/>
  <c r="F96" i="7" s="1"/>
  <c r="H96" i="7" s="1"/>
  <c r="O86" i="6"/>
  <c r="F81" i="7" s="1"/>
  <c r="H81" i="7" s="1"/>
  <c r="O22" i="6"/>
  <c r="F571" i="7" s="1"/>
  <c r="H571" i="7" s="1"/>
  <c r="O291" i="6"/>
  <c r="F274" i="7" s="1"/>
  <c r="H274" i="7" s="1"/>
  <c r="O400" i="6"/>
  <c r="F382" i="7" s="1"/>
  <c r="H382" i="7" s="1"/>
  <c r="O384" i="6"/>
  <c r="F364" i="7" s="1"/>
  <c r="H364" i="7" s="1"/>
  <c r="O368" i="6"/>
  <c r="F351" i="7" s="1"/>
  <c r="H351" i="7" s="1"/>
  <c r="O320" i="6"/>
  <c r="F302" i="7" s="1"/>
  <c r="H302" i="7" s="1"/>
  <c r="O304" i="6"/>
  <c r="F287" i="7" s="1"/>
  <c r="H287" i="7" s="1"/>
  <c r="O273" i="6"/>
  <c r="O242" i="6"/>
  <c r="F232" i="7" s="1"/>
  <c r="H232" i="7" s="1"/>
  <c r="O96" i="6"/>
  <c r="F90" i="7" s="1"/>
  <c r="H90" i="7" s="1"/>
  <c r="O64" i="6"/>
  <c r="F60" i="7" s="1"/>
  <c r="H60" i="7" s="1"/>
  <c r="O32" i="6"/>
  <c r="F29" i="7" s="1"/>
  <c r="H29" i="7" s="1"/>
  <c r="O591" i="6"/>
  <c r="F568" i="7" s="1"/>
  <c r="H568" i="7" s="1"/>
  <c r="O239" i="6"/>
  <c r="F229" i="7" s="1"/>
  <c r="H229" i="7" s="1"/>
  <c r="O207" i="6"/>
  <c r="F196" i="7" s="1"/>
  <c r="H196" i="7" s="1"/>
  <c r="O175" i="6"/>
  <c r="F168" i="7" s="1"/>
  <c r="H168" i="7" s="1"/>
  <c r="O143" i="6"/>
  <c r="F135" i="7" s="1"/>
  <c r="H135" i="7" s="1"/>
  <c r="O111" i="6"/>
  <c r="F104" i="7" s="1"/>
  <c r="H104" i="7" s="1"/>
  <c r="O79" i="6"/>
  <c r="F74" i="7" s="1"/>
  <c r="H74" i="7" s="1"/>
  <c r="O47" i="6"/>
  <c r="F44" i="7" s="1"/>
  <c r="H44" i="7" s="1"/>
  <c r="O271" i="6"/>
  <c r="F257" i="7" s="1"/>
  <c r="H257" i="7" s="1"/>
  <c r="O255" i="6"/>
  <c r="F244" i="7" s="1"/>
  <c r="H244" i="7" s="1"/>
  <c r="O240" i="6"/>
  <c r="F230" i="7" s="1"/>
  <c r="H230" i="7" s="1"/>
  <c r="O224" i="6"/>
  <c r="F213" i="7" s="1"/>
  <c r="H213" i="7" s="1"/>
  <c r="O208" i="6"/>
  <c r="F197" i="7" s="1"/>
  <c r="H197" i="7" s="1"/>
  <c r="O192" i="6"/>
  <c r="F183" i="7" s="1"/>
  <c r="H183" i="7" s="1"/>
  <c r="O176" i="6"/>
  <c r="F169" i="7" s="1"/>
  <c r="H169" i="7" s="1"/>
  <c r="O160" i="6"/>
  <c r="F152" i="7" s="1"/>
  <c r="H152" i="7" s="1"/>
  <c r="O144" i="6"/>
  <c r="F136" i="7" s="1"/>
  <c r="H136" i="7" s="1"/>
  <c r="O112" i="6"/>
  <c r="F105" i="7" s="1"/>
  <c r="H105" i="7" s="1"/>
  <c r="O80" i="6"/>
  <c r="F75" i="7" s="1"/>
  <c r="H75" i="7" s="1"/>
  <c r="O16" i="6"/>
  <c r="F15" i="7" s="1"/>
  <c r="H15" i="7" s="1"/>
  <c r="O544" i="6"/>
  <c r="O528" i="6"/>
  <c r="F507" i="7" s="1"/>
  <c r="H507" i="7" s="1"/>
  <c r="O480" i="6"/>
  <c r="F463" i="7" s="1"/>
  <c r="H463" i="7" s="1"/>
  <c r="O464" i="6"/>
  <c r="F445" i="7" s="1"/>
  <c r="H445" i="7" s="1"/>
  <c r="O588" i="6"/>
  <c r="F565" i="7" s="1"/>
  <c r="H565" i="7" s="1"/>
  <c r="O493" i="6"/>
  <c r="F475" i="7" s="1"/>
  <c r="H475" i="7" s="1"/>
  <c r="O397" i="6"/>
  <c r="F379" i="7" s="1"/>
  <c r="H379" i="7" s="1"/>
  <c r="O365" i="6"/>
  <c r="F348" i="7" s="1"/>
  <c r="H348" i="7" s="1"/>
  <c r="O333" i="6"/>
  <c r="F314" i="7" s="1"/>
  <c r="H314" i="7" s="1"/>
  <c r="O301" i="6"/>
  <c r="F284" i="7" s="1"/>
  <c r="H284" i="7" s="1"/>
  <c r="O270" i="6"/>
  <c r="F256" i="7" s="1"/>
  <c r="H256" i="7" s="1"/>
  <c r="O15" i="6"/>
  <c r="F14" i="7" s="1"/>
  <c r="H14" i="7" s="1"/>
  <c r="O13" i="6"/>
  <c r="F12" i="7" s="1"/>
  <c r="H12" i="7" s="1"/>
  <c r="O214" i="6"/>
  <c r="F204" i="7" s="1"/>
  <c r="H204" i="7" s="1"/>
  <c r="O277" i="6"/>
  <c r="F262" i="7" s="1"/>
  <c r="H262" i="7" s="1"/>
  <c r="O340" i="6"/>
  <c r="F320" i="7" s="1"/>
  <c r="H320" i="7" s="1"/>
  <c r="O404" i="6"/>
  <c r="F387" i="7" s="1"/>
  <c r="H387" i="7" s="1"/>
  <c r="O468" i="6"/>
  <c r="F448" i="7" s="1"/>
  <c r="H448" i="7" s="1"/>
  <c r="O532" i="6"/>
  <c r="F509" i="7" s="1"/>
  <c r="H509" i="7" s="1"/>
  <c r="O595" i="6"/>
  <c r="F572" i="7" s="1"/>
  <c r="H572" i="7" s="1"/>
  <c r="O585" i="6"/>
  <c r="F562" i="7" s="1"/>
  <c r="H562" i="7" s="1"/>
  <c r="O569" i="6"/>
  <c r="F546" i="7" s="1"/>
  <c r="H546" i="7" s="1"/>
  <c r="O554" i="6"/>
  <c r="F116" i="7" s="1"/>
  <c r="H116" i="7" s="1"/>
  <c r="O538" i="6"/>
  <c r="F513" i="7" s="1"/>
  <c r="H513" i="7" s="1"/>
  <c r="O522" i="6"/>
  <c r="F502" i="7" s="1"/>
  <c r="H502" i="7" s="1"/>
  <c r="O506" i="6"/>
  <c r="F487" i="7" s="1"/>
  <c r="H487" i="7" s="1"/>
  <c r="O490" i="6"/>
  <c r="F472" i="7" s="1"/>
  <c r="H472" i="7" s="1"/>
  <c r="O474" i="6"/>
  <c r="F451" i="7" s="1"/>
  <c r="H451" i="7" s="1"/>
  <c r="O458" i="6"/>
  <c r="F440" i="7" s="1"/>
  <c r="H440" i="7" s="1"/>
  <c r="O442" i="6"/>
  <c r="F425" i="7" s="1"/>
  <c r="H425" i="7" s="1"/>
  <c r="O426" i="6"/>
  <c r="F409" i="7" s="1"/>
  <c r="H409" i="7" s="1"/>
  <c r="O394" i="6"/>
  <c r="F375" i="7" s="1"/>
  <c r="H375" i="7" s="1"/>
  <c r="O362" i="6"/>
  <c r="F345" i="7" s="1"/>
  <c r="H345" i="7" s="1"/>
  <c r="O330" i="6"/>
  <c r="F311" i="7" s="1"/>
  <c r="H311" i="7" s="1"/>
  <c r="O298" i="6"/>
  <c r="F281" i="7" s="1"/>
  <c r="H281" i="7" s="1"/>
  <c r="O267" i="6"/>
  <c r="F254" i="7" s="1"/>
  <c r="H254" i="7" s="1"/>
  <c r="O236" i="6"/>
  <c r="F227" i="7" s="1"/>
  <c r="H227" i="7" s="1"/>
  <c r="O204" i="6"/>
  <c r="O172" i="6"/>
  <c r="F165" i="7" s="1"/>
  <c r="H165" i="7" s="1"/>
  <c r="O140" i="6"/>
  <c r="F132" i="7" s="1"/>
  <c r="H132" i="7" s="1"/>
  <c r="O28" i="6"/>
  <c r="F25" i="7" s="1"/>
  <c r="H25" i="7" s="1"/>
  <c r="O12" i="6"/>
  <c r="F11" i="7" s="1"/>
  <c r="H11" i="7" s="1"/>
  <c r="O568" i="6"/>
  <c r="F545" i="7" s="1"/>
  <c r="H545" i="7" s="1"/>
  <c r="O505" i="6"/>
  <c r="F486" i="7" s="1"/>
  <c r="H486" i="7" s="1"/>
  <c r="O441" i="6"/>
  <c r="F424" i="7" s="1"/>
  <c r="H424" i="7" s="1"/>
  <c r="O377" i="6"/>
  <c r="F220" i="7" s="1"/>
  <c r="H220" i="7" s="1"/>
  <c r="O313" i="6"/>
  <c r="F296" i="7" s="1"/>
  <c r="H296" i="7" s="1"/>
  <c r="O250" i="6"/>
  <c r="F240" i="7" s="1"/>
  <c r="H240" i="7" s="1"/>
  <c r="O187" i="6"/>
  <c r="F179" i="7" s="1"/>
  <c r="H179" i="7" s="1"/>
  <c r="O123" i="6"/>
  <c r="F117" i="7" s="1"/>
  <c r="H117" i="7" s="1"/>
  <c r="O59" i="6"/>
  <c r="F55" i="7" s="1"/>
  <c r="H55" i="7" s="1"/>
  <c r="O423" i="6"/>
  <c r="F406" i="7" s="1"/>
  <c r="H406" i="7" s="1"/>
  <c r="O407" i="6"/>
  <c r="F390" i="7" s="1"/>
  <c r="H390" i="7" s="1"/>
  <c r="O375" i="6"/>
  <c r="F356" i="7" s="1"/>
  <c r="H356" i="7" s="1"/>
  <c r="O311" i="6"/>
  <c r="F294" i="7" s="1"/>
  <c r="H294" i="7" s="1"/>
  <c r="O295" i="6"/>
  <c r="F278" i="7" s="1"/>
  <c r="H278" i="7" s="1"/>
  <c r="O280" i="6"/>
  <c r="F265" i="7" s="1"/>
  <c r="H265" i="7" s="1"/>
  <c r="O249" i="6"/>
  <c r="F239" i="7" s="1"/>
  <c r="H239" i="7" s="1"/>
  <c r="O217" i="6"/>
  <c r="F207" i="7" s="1"/>
  <c r="H207" i="7" s="1"/>
  <c r="O169" i="6"/>
  <c r="F162" i="7" s="1"/>
  <c r="H162" i="7" s="1"/>
  <c r="O153" i="6"/>
  <c r="F145" i="7" s="1"/>
  <c r="H145" i="7" s="1"/>
  <c r="O89" i="6"/>
  <c r="F84" i="7" s="1"/>
  <c r="H84" i="7" s="1"/>
  <c r="O57" i="6"/>
  <c r="F52" i="7" s="1"/>
  <c r="H52" i="7" s="1"/>
  <c r="O147" i="6"/>
  <c r="F139" i="7" s="1"/>
  <c r="H139" i="7" s="1"/>
  <c r="O83" i="6"/>
  <c r="F78" i="7" s="1"/>
  <c r="H78" i="7" s="1"/>
  <c r="O137" i="6"/>
  <c r="F129" i="7" s="1"/>
  <c r="H129" i="7" s="1"/>
  <c r="O325" i="6"/>
  <c r="F307" i="7" s="1"/>
  <c r="H307" i="7" s="1"/>
  <c r="O435" i="6"/>
  <c r="F418" i="7" s="1"/>
  <c r="H418" i="7" s="1"/>
  <c r="O213" i="6"/>
  <c r="F203" i="7" s="1"/>
  <c r="H203" i="7" s="1"/>
  <c r="O165" i="6"/>
  <c r="F158" i="7" s="1"/>
  <c r="H158" i="7" s="1"/>
  <c r="O483" i="6"/>
  <c r="F466" i="7" s="1"/>
  <c r="H466" i="7" s="1"/>
  <c r="O361" i="6"/>
  <c r="F344" i="7" s="1"/>
  <c r="H344" i="7" s="1"/>
  <c r="O593" i="6"/>
  <c r="F570" i="7" s="1"/>
  <c r="H570" i="7" s="1"/>
  <c r="O386" i="6"/>
  <c r="F367" i="7" s="1"/>
  <c r="H367" i="7" s="1"/>
  <c r="O322" i="6"/>
  <c r="F304" i="7" s="1"/>
  <c r="H304" i="7" s="1"/>
  <c r="O259" i="6"/>
  <c r="F246" i="7" s="1"/>
  <c r="H246" i="7" s="1"/>
  <c r="O196" i="6"/>
  <c r="F187" i="7" s="1"/>
  <c r="H187" i="7" s="1"/>
  <c r="O132" i="6"/>
  <c r="F125" i="7" s="1"/>
  <c r="H125" i="7" s="1"/>
  <c r="O68" i="6"/>
  <c r="F64" i="7" s="1"/>
  <c r="H64" i="7" s="1"/>
  <c r="O549" i="6"/>
  <c r="F525" i="7" s="1"/>
  <c r="H525" i="7" s="1"/>
  <c r="O485" i="6"/>
  <c r="F459" i="7" s="1"/>
  <c r="H459" i="7" s="1"/>
  <c r="O146" i="6"/>
  <c r="F138" i="7" s="1"/>
  <c r="H138" i="7" s="1"/>
  <c r="O309" i="6"/>
  <c r="F292" i="7" s="1"/>
  <c r="H292" i="7" s="1"/>
  <c r="O142" i="6"/>
  <c r="F134" i="7" s="1"/>
  <c r="H134" i="7" s="1"/>
  <c r="O594" i="6"/>
  <c r="O518" i="6"/>
  <c r="F498" i="7" s="1"/>
  <c r="H498" i="7" s="1"/>
  <c r="O294" i="6"/>
  <c r="F277" i="7" s="1"/>
  <c r="H277" i="7" s="1"/>
  <c r="O392" i="6"/>
  <c r="F373" i="7" s="1"/>
  <c r="H373" i="7" s="1"/>
  <c r="O496" i="6"/>
  <c r="F477" i="7" s="1"/>
  <c r="H477" i="7" s="1"/>
  <c r="O579" i="6"/>
  <c r="F556" i="7" s="1"/>
  <c r="H556" i="7" s="1"/>
  <c r="O173" i="6"/>
  <c r="F166" i="7" s="1"/>
  <c r="H166" i="7" s="1"/>
  <c r="O509" i="6"/>
  <c r="F490" i="7" s="1"/>
  <c r="H490" i="7" s="1"/>
  <c r="O424" i="6"/>
  <c r="F407" i="7" s="1"/>
  <c r="H407" i="7" s="1"/>
  <c r="O105" i="6"/>
  <c r="F99" i="7" s="1"/>
  <c r="H99" i="7" s="1"/>
  <c r="O39" i="6"/>
  <c r="F36" i="7" s="1"/>
  <c r="H36" i="7" s="1"/>
  <c r="O396" i="6"/>
  <c r="F378" i="7" s="1"/>
  <c r="H378" i="7" s="1"/>
  <c r="O174" i="6"/>
  <c r="F167" i="7" s="1"/>
  <c r="H167" i="7" s="1"/>
  <c r="O62" i="6"/>
  <c r="F58" i="7" s="1"/>
  <c r="H58" i="7" s="1"/>
  <c r="O30" i="6"/>
  <c r="F27" i="7" s="1"/>
  <c r="H27" i="7" s="1"/>
  <c r="O328" i="6"/>
  <c r="F309" i="7" s="1"/>
  <c r="H309" i="7" s="1"/>
  <c r="O583" i="6"/>
  <c r="F560" i="7" s="1"/>
  <c r="H560" i="7" s="1"/>
  <c r="O432" i="6"/>
  <c r="F415" i="7" s="1"/>
  <c r="H415" i="7" s="1"/>
  <c r="O560" i="6"/>
  <c r="F537" i="7" s="1"/>
  <c r="H537" i="7" s="1"/>
  <c r="O104" i="6"/>
  <c r="F98" i="7" s="1"/>
  <c r="H98" i="7" s="1"/>
  <c r="O587" i="6"/>
  <c r="F564" i="7" s="1"/>
  <c r="H564" i="7" s="1"/>
  <c r="O266" i="6"/>
  <c r="F253" i="7" s="1"/>
  <c r="H253" i="7" s="1"/>
  <c r="O499" i="6"/>
  <c r="F480" i="7" s="1"/>
  <c r="H480" i="7" s="1"/>
  <c r="O520" i="6"/>
  <c r="F500" i="7" s="1"/>
  <c r="H500" i="7" s="1"/>
  <c r="O456" i="6"/>
  <c r="F46" i="7" s="1"/>
  <c r="H46" i="7" s="1"/>
  <c r="O48" i="6"/>
  <c r="F45" i="7" s="1"/>
  <c r="H45" i="7" s="1"/>
  <c r="O548" i="6"/>
  <c r="F524" i="7" s="1"/>
  <c r="H524" i="7" s="1"/>
  <c r="O484" i="6"/>
  <c r="F467" i="7" s="1"/>
  <c r="H467" i="7" s="1"/>
  <c r="O374" i="6"/>
  <c r="F355" i="7" s="1"/>
  <c r="H355" i="7" s="1"/>
  <c r="O248" i="6"/>
  <c r="F238" i="7" s="1"/>
  <c r="H238" i="7" s="1"/>
  <c r="O56" i="6"/>
  <c r="F51" i="7" s="1"/>
  <c r="H51" i="7" s="1"/>
  <c r="O465" i="6"/>
  <c r="F446" i="7" s="1"/>
  <c r="H446" i="7" s="1"/>
  <c r="O401" i="6"/>
  <c r="F384" i="7" s="1"/>
  <c r="H384" i="7" s="1"/>
  <c r="O385" i="6"/>
  <c r="F365" i="7" s="1"/>
  <c r="H365" i="7" s="1"/>
  <c r="O369" i="6"/>
  <c r="F352" i="7" s="1"/>
  <c r="H352" i="7" s="1"/>
  <c r="O321" i="6"/>
  <c r="F303" i="7" s="1"/>
  <c r="H303" i="7" s="1"/>
  <c r="O305" i="6"/>
  <c r="F288" i="7" s="1"/>
  <c r="H288" i="7" s="1"/>
  <c r="O258" i="6"/>
  <c r="F245" i="7" s="1"/>
  <c r="H245" i="7" s="1"/>
  <c r="O243" i="6"/>
  <c r="F233" i="7" s="1"/>
  <c r="H233" i="7" s="1"/>
  <c r="O179" i="6"/>
  <c r="F172" i="7" s="1"/>
  <c r="H172" i="7" s="1"/>
  <c r="O131" i="6"/>
  <c r="F124" i="7" s="1"/>
  <c r="H124" i="7" s="1"/>
  <c r="O115" i="6"/>
  <c r="F108" i="7" s="1"/>
  <c r="H108" i="7" s="1"/>
  <c r="O67" i="6"/>
  <c r="F63" i="7" s="1"/>
  <c r="H63" i="7" s="1"/>
  <c r="O598" i="6"/>
  <c r="F575" i="7" s="1"/>
  <c r="H575" i="7" s="1"/>
  <c r="O582" i="6"/>
  <c r="O566" i="6"/>
  <c r="F543" i="7" s="1"/>
  <c r="H543" i="7" s="1"/>
  <c r="O551" i="6"/>
  <c r="F527" i="7" s="1"/>
  <c r="H527" i="7" s="1"/>
  <c r="O535" i="6"/>
  <c r="F512" i="7" s="1"/>
  <c r="H512" i="7" s="1"/>
  <c r="O519" i="6"/>
  <c r="F499" i="7" s="1"/>
  <c r="H499" i="7" s="1"/>
  <c r="O503" i="6"/>
  <c r="F484" i="7" s="1"/>
  <c r="H484" i="7" s="1"/>
  <c r="O487" i="6"/>
  <c r="F469" i="7" s="1"/>
  <c r="H469" i="7" s="1"/>
  <c r="O455" i="6"/>
  <c r="F438" i="7" s="1"/>
  <c r="H438" i="7" s="1"/>
  <c r="O439" i="6"/>
  <c r="F422" i="7" s="1"/>
  <c r="H422" i="7" s="1"/>
  <c r="O399" i="6"/>
  <c r="F381" i="7" s="1"/>
  <c r="H381" i="7" s="1"/>
  <c r="O378" i="6"/>
  <c r="F358" i="7" s="1"/>
  <c r="H358" i="7" s="1"/>
  <c r="O357" i="6"/>
  <c r="F341" i="7" s="1"/>
  <c r="H341" i="7" s="1"/>
  <c r="O335" i="6"/>
  <c r="F316" i="7" s="1"/>
  <c r="H316" i="7" s="1"/>
  <c r="O314" i="6"/>
  <c r="F297" i="7" s="1"/>
  <c r="H297" i="7" s="1"/>
  <c r="O293" i="6"/>
  <c r="F276" i="7" s="1"/>
  <c r="H276" i="7" s="1"/>
  <c r="O251" i="6"/>
  <c r="O231" i="6"/>
  <c r="F222" i="7" s="1"/>
  <c r="H222" i="7" s="1"/>
  <c r="O188" i="6"/>
  <c r="F180" i="7" s="1"/>
  <c r="H180" i="7" s="1"/>
  <c r="O167" i="6"/>
  <c r="F160" i="7" s="1"/>
  <c r="H160" i="7" s="1"/>
  <c r="O124" i="6"/>
  <c r="F118" i="7" s="1"/>
  <c r="H118" i="7" s="1"/>
  <c r="O103" i="6"/>
  <c r="F97" i="7" s="1"/>
  <c r="H97" i="7" s="1"/>
  <c r="O60" i="6"/>
  <c r="F56" i="7" s="1"/>
  <c r="H56" i="7" s="1"/>
  <c r="O202" i="6"/>
  <c r="F192" i="7" s="1"/>
  <c r="H192" i="7" s="1"/>
  <c r="O186" i="6"/>
  <c r="F178" i="7" s="1"/>
  <c r="H178" i="7" s="1"/>
  <c r="O170" i="6"/>
  <c r="F163" i="7" s="1"/>
  <c r="H163" i="7" s="1"/>
  <c r="O154" i="6"/>
  <c r="F146" i="7" s="1"/>
  <c r="H146" i="7" s="1"/>
  <c r="O138" i="6"/>
  <c r="F130" i="7" s="1"/>
  <c r="H130" i="7" s="1"/>
  <c r="O122" i="6"/>
  <c r="F114" i="7" s="1"/>
  <c r="H114" i="7" s="1"/>
  <c r="O106" i="6"/>
  <c r="F100" i="7" s="1"/>
  <c r="H100" i="7" s="1"/>
  <c r="O90" i="6"/>
  <c r="F85" i="7" s="1"/>
  <c r="H85" i="7" s="1"/>
  <c r="O74" i="6"/>
  <c r="F70" i="7" s="1"/>
  <c r="H70" i="7" s="1"/>
  <c r="O42" i="6"/>
  <c r="F39" i="7" s="1"/>
  <c r="H39" i="7" s="1"/>
  <c r="O26" i="6"/>
  <c r="F24" i="7" s="1"/>
  <c r="H24" i="7" s="1"/>
  <c r="O10" i="6"/>
  <c r="F9" i="7" s="1"/>
  <c r="H9" i="7" s="1"/>
  <c r="O409" i="6"/>
  <c r="F392" i="7" s="1"/>
  <c r="H392" i="7" s="1"/>
  <c r="O387" i="6"/>
  <c r="F368" i="7" s="1"/>
  <c r="H368" i="7" s="1"/>
  <c r="O345" i="6"/>
  <c r="F325" i="7" s="1"/>
  <c r="H325" i="7" s="1"/>
  <c r="O323" i="6"/>
  <c r="F305" i="7" s="1"/>
  <c r="H305" i="7" s="1"/>
  <c r="O260" i="6"/>
  <c r="F247" i="7" s="1"/>
  <c r="H247" i="7" s="1"/>
  <c r="O197" i="6"/>
  <c r="F188" i="7" s="1"/>
  <c r="H188" i="7" s="1"/>
  <c r="O133" i="6"/>
  <c r="F126" i="7" s="1"/>
  <c r="H126" i="7" s="1"/>
  <c r="O69" i="6"/>
  <c r="F65" i="7" s="1"/>
  <c r="H65" i="7" s="1"/>
  <c r="O586" i="6"/>
  <c r="F563" i="7" s="1"/>
  <c r="H563" i="7" s="1"/>
  <c r="O570" i="6"/>
  <c r="F547" i="7" s="1"/>
  <c r="H547" i="7" s="1"/>
  <c r="O555" i="6"/>
  <c r="F531" i="7" s="1"/>
  <c r="H531" i="7" s="1"/>
  <c r="O539" i="6"/>
  <c r="F514" i="7" s="1"/>
  <c r="H514" i="7" s="1"/>
  <c r="O523" i="6"/>
  <c r="F503" i="7" s="1"/>
  <c r="H503" i="7" s="1"/>
  <c r="O507" i="6"/>
  <c r="F488" i="7" s="1"/>
  <c r="H488" i="7" s="1"/>
  <c r="O491" i="6"/>
  <c r="F473" i="7" s="1"/>
  <c r="H473" i="7" s="1"/>
  <c r="O475" i="6"/>
  <c r="F457" i="7" s="1"/>
  <c r="H457" i="7" s="1"/>
  <c r="O459" i="6"/>
  <c r="F441" i="7" s="1"/>
  <c r="H441" i="7" s="1"/>
  <c r="O443" i="6"/>
  <c r="F426" i="7" s="1"/>
  <c r="H426" i="7" s="1"/>
  <c r="O427" i="6"/>
  <c r="F410" i="7" s="1"/>
  <c r="H410" i="7" s="1"/>
  <c r="O411" i="6"/>
  <c r="F394" i="7" s="1"/>
  <c r="H394" i="7" s="1"/>
  <c r="O379" i="6"/>
  <c r="F359" i="7" s="1"/>
  <c r="H359" i="7" s="1"/>
  <c r="O363" i="6"/>
  <c r="F346" i="7" s="1"/>
  <c r="H346" i="7" s="1"/>
  <c r="O347" i="6"/>
  <c r="F328" i="7" s="1"/>
  <c r="H328" i="7" s="1"/>
  <c r="O315" i="6"/>
  <c r="F298" i="7" s="1"/>
  <c r="H298" i="7" s="1"/>
  <c r="O283" i="6"/>
  <c r="F268" i="7" s="1"/>
  <c r="H268" i="7" s="1"/>
  <c r="O252" i="6"/>
  <c r="F241" i="7" s="1"/>
  <c r="H241" i="7" s="1"/>
  <c r="O221" i="6"/>
  <c r="F210" i="7" s="1"/>
  <c r="H210" i="7" s="1"/>
  <c r="O189" i="6"/>
  <c r="F181" i="7" s="1"/>
  <c r="H181" i="7" s="1"/>
  <c r="O157" i="6"/>
  <c r="F149" i="7" s="1"/>
  <c r="H149" i="7" s="1"/>
  <c r="O125" i="6"/>
  <c r="F119" i="7" s="1"/>
  <c r="H119" i="7" s="1"/>
  <c r="O93" i="6"/>
  <c r="F87" i="7" s="1"/>
  <c r="H87" i="7" s="1"/>
  <c r="O61" i="6"/>
  <c r="F57" i="7" s="1"/>
  <c r="H57" i="7" s="1"/>
  <c r="O29" i="6"/>
  <c r="F26" i="7" s="1"/>
  <c r="H26" i="7" s="1"/>
  <c r="O413" i="6"/>
  <c r="F396" i="7" s="1"/>
  <c r="H396" i="7" s="1"/>
  <c r="O391" i="6"/>
  <c r="F372" i="7" s="1"/>
  <c r="H372" i="7" s="1"/>
  <c r="O349" i="6"/>
  <c r="F332" i="7" s="1"/>
  <c r="H332" i="7" s="1"/>
  <c r="O327" i="6"/>
  <c r="F308" i="7" s="1"/>
  <c r="H308" i="7" s="1"/>
  <c r="O285" i="6"/>
  <c r="F270" i="7" s="1"/>
  <c r="H270" i="7" s="1"/>
  <c r="O264" i="6"/>
  <c r="F251" i="7" s="1"/>
  <c r="H251" i="7" s="1"/>
  <c r="O223" i="6"/>
  <c r="F212" i="7" s="1"/>
  <c r="H212" i="7" s="1"/>
  <c r="O201" i="6"/>
  <c r="O159" i="6"/>
  <c r="F151" i="7" s="1"/>
  <c r="H151" i="7" s="1"/>
  <c r="O95" i="6"/>
  <c r="F89" i="7" s="1"/>
  <c r="H89" i="7" s="1"/>
  <c r="O73" i="6"/>
  <c r="F69" i="7" s="1"/>
  <c r="H69" i="7" s="1"/>
  <c r="O416" i="6"/>
  <c r="F399" i="7" s="1"/>
  <c r="H399" i="7" s="1"/>
  <c r="O352" i="6"/>
  <c r="F335" i="7" s="1"/>
  <c r="H335" i="7" s="1"/>
  <c r="O336" i="6"/>
  <c r="F317" i="7" s="1"/>
  <c r="H317" i="7" s="1"/>
  <c r="O288" i="6"/>
  <c r="F534" i="7" s="1"/>
  <c r="H534" i="7" s="1"/>
  <c r="O257" i="6"/>
  <c r="O226" i="6"/>
  <c r="F215" i="7" s="1"/>
  <c r="H215" i="7" s="1"/>
  <c r="O412" i="6"/>
  <c r="F395" i="7" s="1"/>
  <c r="H395" i="7" s="1"/>
  <c r="O348" i="6"/>
  <c r="F331" i="7" s="1"/>
  <c r="H331" i="7" s="1"/>
  <c r="O182" i="6"/>
  <c r="F175" i="7" s="1"/>
  <c r="H175" i="7" s="1"/>
  <c r="O150" i="6"/>
  <c r="F142" i="7" s="1"/>
  <c r="H142" i="7" s="1"/>
  <c r="O299" i="6"/>
  <c r="F282" i="7" s="1"/>
  <c r="H282" i="7" s="1"/>
  <c r="O109" i="6"/>
  <c r="F103" i="7" s="1"/>
  <c r="H103" i="7" s="1"/>
  <c r="O210" i="6"/>
  <c r="F199" i="7" s="1"/>
  <c r="H199" i="7" s="1"/>
  <c r="O162" i="6"/>
  <c r="F154" i="7" s="1"/>
  <c r="H154" i="7" s="1"/>
  <c r="O130" i="6"/>
  <c r="F123" i="7" s="1"/>
  <c r="H123" i="7" s="1"/>
  <c r="O98" i="6"/>
  <c r="F92" i="7" s="1"/>
  <c r="H92" i="7" s="1"/>
  <c r="O82" i="6"/>
  <c r="F77" i="7" s="1"/>
  <c r="H77" i="7" s="1"/>
  <c r="O66" i="6"/>
  <c r="F62" i="7" s="1"/>
  <c r="H62" i="7" s="1"/>
  <c r="O34" i="6"/>
  <c r="F31" i="7" s="1"/>
  <c r="H31" i="7" s="1"/>
  <c r="O18" i="6"/>
  <c r="F17" i="7" s="1"/>
  <c r="H17" i="7" s="1"/>
  <c r="O575" i="6"/>
  <c r="F552" i="7" s="1"/>
  <c r="H552" i="7" s="1"/>
  <c r="O512" i="6"/>
  <c r="F492" i="7" s="1"/>
  <c r="H492" i="7" s="1"/>
  <c r="O448" i="6"/>
  <c r="F431" i="7" s="1"/>
  <c r="H431" i="7" s="1"/>
  <c r="O341" i="6"/>
  <c r="F321" i="7" s="1"/>
  <c r="H321" i="7" s="1"/>
  <c r="O87" i="6"/>
  <c r="F82" i="7" s="1"/>
  <c r="H82" i="7" s="1"/>
  <c r="O473" i="6"/>
  <c r="F456" i="7" s="1"/>
  <c r="H456" i="7" s="1"/>
  <c r="O367" i="6"/>
  <c r="F350" i="7" s="1"/>
  <c r="H350" i="7" s="1"/>
  <c r="O572" i="6"/>
  <c r="F549" i="7" s="1"/>
  <c r="H549" i="7" s="1"/>
  <c r="O552" i="6"/>
  <c r="F528" i="7" s="1"/>
  <c r="H528" i="7" s="1"/>
  <c r="O445" i="6"/>
  <c r="F428" i="7" s="1"/>
  <c r="H428" i="7" s="1"/>
  <c r="O381" i="6"/>
  <c r="F361" i="7" s="1"/>
  <c r="H361" i="7" s="1"/>
  <c r="O360" i="6"/>
  <c r="F343" i="7" s="1"/>
  <c r="H343" i="7" s="1"/>
  <c r="O317" i="6"/>
  <c r="F329" i="7" s="1"/>
  <c r="H329" i="7" s="1"/>
  <c r="O199" i="6"/>
  <c r="F190" i="7" s="1"/>
  <c r="H190" i="7" s="1"/>
  <c r="O486" i="6"/>
  <c r="F468" i="7" s="1"/>
  <c r="H468" i="7" s="1"/>
  <c r="O438" i="6"/>
  <c r="F421" i="7" s="1"/>
  <c r="H421" i="7" s="1"/>
  <c r="O342" i="6"/>
  <c r="F322" i="7" s="1"/>
  <c r="H322" i="7" s="1"/>
  <c r="O216" i="6"/>
  <c r="F206" i="7" s="1"/>
  <c r="H206" i="7" s="1"/>
  <c r="O168" i="6"/>
  <c r="F161" i="7" s="1"/>
  <c r="H161" i="7" s="1"/>
  <c r="O136" i="6"/>
  <c r="F128" i="7" s="1"/>
  <c r="H128" i="7" s="1"/>
  <c r="O117" i="6"/>
  <c r="F110" i="7" s="1"/>
  <c r="H110" i="7" s="1"/>
  <c r="O373" i="6"/>
  <c r="F354" i="7" s="1"/>
  <c r="H354" i="7" s="1"/>
  <c r="O247" i="6"/>
  <c r="F237" i="7" s="1"/>
  <c r="H237" i="7" s="1"/>
  <c r="O183" i="6"/>
  <c r="O119" i="6"/>
  <c r="F112" i="7" s="1"/>
  <c r="H112" i="7" s="1"/>
  <c r="O55" i="6"/>
  <c r="F50" i="7" s="1"/>
  <c r="H50" i="7" s="1"/>
  <c r="O49" i="6"/>
  <c r="F47" i="7" s="1"/>
  <c r="H47" i="7" s="1"/>
  <c r="O17" i="6"/>
  <c r="F16" i="7" s="1"/>
  <c r="H16" i="7" s="1"/>
  <c r="O254" i="6"/>
  <c r="F242" i="7" s="1"/>
  <c r="H242" i="7" s="1"/>
  <c r="O191" i="6"/>
  <c r="O127" i="6"/>
  <c r="F121" i="7" s="1"/>
  <c r="H121" i="7" s="1"/>
  <c r="O63" i="6"/>
  <c r="F59" i="7" s="1"/>
  <c r="H59" i="7" s="1"/>
  <c r="O75" i="6"/>
  <c r="O571" i="6"/>
  <c r="F548" i="7" s="1"/>
  <c r="H548" i="7" s="1"/>
  <c r="O556" i="6"/>
  <c r="F532" i="7" s="1"/>
  <c r="H532" i="7" s="1"/>
  <c r="O508" i="6"/>
  <c r="F489" i="7" s="1"/>
  <c r="H489" i="7" s="1"/>
  <c r="O460" i="6"/>
  <c r="F442" i="7" s="1"/>
  <c r="H442" i="7" s="1"/>
  <c r="O428" i="6"/>
  <c r="F411" i="7" s="1"/>
  <c r="H411" i="7" s="1"/>
  <c r="O380" i="6"/>
  <c r="F360" i="7" s="1"/>
  <c r="H360" i="7" s="1"/>
  <c r="O364" i="6"/>
  <c r="F347" i="7" s="1"/>
  <c r="H347" i="7" s="1"/>
  <c r="O332" i="6"/>
  <c r="F313" i="7" s="1"/>
  <c r="H313" i="7" s="1"/>
  <c r="O316" i="6"/>
  <c r="F299" i="7" s="1"/>
  <c r="H299" i="7" s="1"/>
  <c r="O300" i="6"/>
  <c r="F283" i="7" s="1"/>
  <c r="H283" i="7" s="1"/>
  <c r="O284" i="6"/>
  <c r="F269" i="7" s="1"/>
  <c r="H269" i="7" s="1"/>
  <c r="O269" i="6"/>
  <c r="F557" i="7" s="1"/>
  <c r="H557" i="7" s="1"/>
  <c r="O253" i="6"/>
  <c r="F243" i="7" s="1"/>
  <c r="H243" i="7" s="1"/>
  <c r="O238" i="6"/>
  <c r="F228" i="7" s="1"/>
  <c r="H228" i="7" s="1"/>
  <c r="O222" i="6"/>
  <c r="F211" i="7" s="1"/>
  <c r="H211" i="7" s="1"/>
  <c r="O206" i="6"/>
  <c r="F195" i="7" s="1"/>
  <c r="H195" i="7" s="1"/>
  <c r="O190" i="6"/>
  <c r="F182" i="7" s="1"/>
  <c r="H182" i="7" s="1"/>
  <c r="O158" i="6"/>
  <c r="F150" i="7" s="1"/>
  <c r="H150" i="7" s="1"/>
  <c r="O126" i="6"/>
  <c r="F120" i="7" s="1"/>
  <c r="H120" i="7" s="1"/>
  <c r="O110" i="6"/>
  <c r="F200" i="7" s="1"/>
  <c r="H200" i="7" s="1"/>
  <c r="O94" i="6"/>
  <c r="F88" i="7" s="1"/>
  <c r="H88" i="7" s="1"/>
  <c r="O78" i="6"/>
  <c r="F73" i="7" s="1"/>
  <c r="H73" i="7" s="1"/>
  <c r="O46" i="6"/>
  <c r="F43" i="7" s="1"/>
  <c r="H43" i="7" s="1"/>
  <c r="O14" i="6"/>
  <c r="F13" i="7" s="1"/>
  <c r="H13" i="7" s="1"/>
  <c r="O265" i="6"/>
  <c r="F252" i="7" s="1"/>
  <c r="H252" i="7" s="1"/>
  <c r="O237" i="6"/>
  <c r="F376" i="7" s="1"/>
  <c r="H376" i="7" s="1"/>
  <c r="O563" i="6"/>
  <c r="F540" i="7" s="1"/>
  <c r="H540" i="7" s="1"/>
  <c r="O198" i="6"/>
  <c r="F189" i="7" s="1"/>
  <c r="H189" i="7" s="1"/>
  <c r="O37" i="6"/>
  <c r="F34" i="7" s="1"/>
  <c r="H34" i="7" s="1"/>
  <c r="O471" i="6"/>
  <c r="F449" i="7" s="1"/>
  <c r="H449" i="7" s="1"/>
  <c r="O359" i="6"/>
  <c r="F342" i="7" s="1"/>
  <c r="H342" i="7" s="1"/>
  <c r="O233" i="6"/>
  <c r="F224" i="7" s="1"/>
  <c r="H224" i="7" s="1"/>
  <c r="O121" i="6"/>
  <c r="F68" i="7" s="1"/>
  <c r="H68" i="7" s="1"/>
  <c r="O227" i="6"/>
  <c r="F216" i="7" s="1"/>
  <c r="H216" i="7" s="1"/>
  <c r="O417" i="6"/>
  <c r="F400" i="7" s="1"/>
  <c r="H400" i="7" s="1"/>
  <c r="O268" i="6"/>
  <c r="F255" i="7" s="1"/>
  <c r="H255" i="7" s="1"/>
  <c r="O331" i="6"/>
  <c r="F312" i="7" s="1"/>
  <c r="H312" i="7" s="1"/>
  <c r="O353" i="6"/>
  <c r="F336" i="7" s="1"/>
  <c r="H336" i="7" s="1"/>
  <c r="O99" i="6"/>
  <c r="F93" i="7" s="1"/>
  <c r="H93" i="7" s="1"/>
  <c r="O205" i="6"/>
  <c r="F194" i="7" s="1"/>
  <c r="H194" i="7" s="1"/>
  <c r="O141" i="6"/>
  <c r="F133" i="7" s="1"/>
  <c r="H133" i="7" s="1"/>
  <c r="O77" i="6"/>
  <c r="F72" i="7" s="1"/>
  <c r="H72" i="7" s="1"/>
  <c r="O45" i="6"/>
  <c r="F42" i="7" s="1"/>
  <c r="H42" i="7" s="1"/>
  <c r="O246" i="6"/>
  <c r="F236" i="7" s="1"/>
  <c r="H236" i="7" s="1"/>
  <c r="O436" i="6"/>
  <c r="F419" i="7" s="1"/>
  <c r="H419" i="7" s="1"/>
  <c r="O565" i="6"/>
  <c r="F542" i="7" s="1"/>
  <c r="H542" i="7" s="1"/>
  <c r="O550" i="6"/>
  <c r="F526" i="7" s="1"/>
  <c r="H526" i="7" s="1"/>
  <c r="O534" i="6"/>
  <c r="F511" i="7" s="1"/>
  <c r="H511" i="7" s="1"/>
  <c r="O502" i="6"/>
  <c r="F483" i="7" s="1"/>
  <c r="H483" i="7" s="1"/>
  <c r="O470" i="6"/>
  <c r="F455" i="7" s="1"/>
  <c r="H455" i="7" s="1"/>
  <c r="O454" i="6"/>
  <c r="F437" i="7" s="1"/>
  <c r="H437" i="7" s="1"/>
  <c r="O422" i="6"/>
  <c r="F405" i="7" s="1"/>
  <c r="H405" i="7" s="1"/>
  <c r="O406" i="6"/>
  <c r="F389" i="7" s="1"/>
  <c r="H389" i="7" s="1"/>
  <c r="O390" i="6"/>
  <c r="F371" i="7" s="1"/>
  <c r="H371" i="7" s="1"/>
  <c r="O358" i="6"/>
  <c r="F340" i="7" s="1"/>
  <c r="H340" i="7" s="1"/>
  <c r="O326" i="6"/>
  <c r="F383" i="7" s="1"/>
  <c r="H383" i="7" s="1"/>
  <c r="O310" i="6"/>
  <c r="F293" i="7" s="1"/>
  <c r="H293" i="7" s="1"/>
  <c r="O279" i="6"/>
  <c r="F264" i="7" s="1"/>
  <c r="H264" i="7" s="1"/>
  <c r="O263" i="6"/>
  <c r="F250" i="7" s="1"/>
  <c r="H250" i="7" s="1"/>
  <c r="O232" i="6"/>
  <c r="F223" i="7" s="1"/>
  <c r="H223" i="7" s="1"/>
  <c r="O200" i="6"/>
  <c r="F191" i="7" s="1"/>
  <c r="H191" i="7" s="1"/>
  <c r="O184" i="6"/>
  <c r="F176" i="7" s="1"/>
  <c r="H176" i="7" s="1"/>
  <c r="O152" i="6"/>
  <c r="F144" i="7" s="1"/>
  <c r="H144" i="7" s="1"/>
  <c r="O120" i="6"/>
  <c r="F113" i="7" s="1"/>
  <c r="H113" i="7" s="1"/>
  <c r="O88" i="6"/>
  <c r="F83" i="7" s="1"/>
  <c r="H83" i="7" s="1"/>
  <c r="O72" i="6"/>
  <c r="O40" i="6"/>
  <c r="F37" i="7" s="1"/>
  <c r="H37" i="7" s="1"/>
  <c r="O24" i="6"/>
  <c r="F22" i="7" s="1"/>
  <c r="H22" i="7" s="1"/>
  <c r="O524" i="6"/>
  <c r="F504" i="7" s="1"/>
  <c r="H504" i="7" s="1"/>
  <c r="O492" i="6"/>
  <c r="F474" i="7" s="1"/>
  <c r="H474" i="7" s="1"/>
  <c r="O444" i="6"/>
  <c r="F427" i="7" s="1"/>
  <c r="H427" i="7" s="1"/>
  <c r="O41" i="6"/>
  <c r="F38" i="7" s="1"/>
  <c r="H38" i="7" s="1"/>
  <c r="O553" i="6"/>
  <c r="F529" i="7" s="1"/>
  <c r="H529" i="7" s="1"/>
  <c r="O521" i="6"/>
  <c r="F501" i="7" s="1"/>
  <c r="H501" i="7" s="1"/>
  <c r="O489" i="6"/>
  <c r="F471" i="7" s="1"/>
  <c r="H471" i="7" s="1"/>
  <c r="O457" i="6"/>
  <c r="F439" i="7" s="1"/>
  <c r="H439" i="7" s="1"/>
  <c r="O425" i="6"/>
  <c r="F408" i="7" s="1"/>
  <c r="H408" i="7" s="1"/>
  <c r="O393" i="6"/>
  <c r="F374" i="7" s="1"/>
  <c r="H374" i="7" s="1"/>
  <c r="O329" i="6"/>
  <c r="F330" i="7" s="1"/>
  <c r="H330" i="7" s="1"/>
  <c r="O235" i="6"/>
  <c r="F226" i="7" s="1"/>
  <c r="H226" i="7" s="1"/>
  <c r="O219" i="6"/>
  <c r="F208" i="7" s="1"/>
  <c r="H208" i="7" s="1"/>
  <c r="O107" i="6"/>
  <c r="F101" i="7" s="1"/>
  <c r="H101" i="7" s="1"/>
  <c r="O91" i="6"/>
  <c r="F86" i="7" s="1"/>
  <c r="H86" i="7" s="1"/>
  <c r="O574" i="6"/>
  <c r="F551" i="7" s="1"/>
  <c r="H551" i="7" s="1"/>
  <c r="O543" i="6"/>
  <c r="F520" i="7" s="1"/>
  <c r="H520" i="7" s="1"/>
  <c r="O527" i="6"/>
  <c r="F506" i="7" s="1"/>
  <c r="H506" i="7" s="1"/>
  <c r="O511" i="6"/>
  <c r="F491" i="7" s="1"/>
  <c r="H491" i="7" s="1"/>
  <c r="O479" i="6"/>
  <c r="F462" i="7" s="1"/>
  <c r="H462" i="7" s="1"/>
  <c r="O463" i="6"/>
  <c r="F452" i="7" s="1"/>
  <c r="H452" i="7" s="1"/>
  <c r="O447" i="6"/>
  <c r="F430" i="7" s="1"/>
  <c r="H430" i="7" s="1"/>
  <c r="O410" i="6"/>
  <c r="F393" i="7" s="1"/>
  <c r="H393" i="7" s="1"/>
  <c r="O346" i="6"/>
  <c r="F326" i="7" s="1"/>
  <c r="H326" i="7" s="1"/>
  <c r="O282" i="6"/>
  <c r="F267" i="7" s="1"/>
  <c r="H267" i="7" s="1"/>
  <c r="O241" i="6"/>
  <c r="F231" i="7" s="1"/>
  <c r="H231" i="7" s="1"/>
  <c r="O220" i="6"/>
  <c r="F209" i="7" s="1"/>
  <c r="H209" i="7" s="1"/>
  <c r="O177" i="6"/>
  <c r="F170" i="7" s="1"/>
  <c r="H170" i="7" s="1"/>
  <c r="O156" i="6"/>
  <c r="F148" i="7" s="1"/>
  <c r="H148" i="7" s="1"/>
  <c r="O135" i="6"/>
  <c r="F127" i="7" s="1"/>
  <c r="H127" i="7" s="1"/>
  <c r="O92" i="6"/>
  <c r="O194" i="6"/>
  <c r="F185" i="7" s="1"/>
  <c r="H185" i="7" s="1"/>
  <c r="O178" i="6"/>
  <c r="F171" i="7" s="1"/>
  <c r="H171" i="7" s="1"/>
  <c r="O114" i="6"/>
  <c r="F107" i="7" s="1"/>
  <c r="H107" i="7" s="1"/>
  <c r="O578" i="6"/>
  <c r="F555" i="7" s="1"/>
  <c r="H555" i="7" s="1"/>
  <c r="O547" i="6"/>
  <c r="F523" i="7" s="1"/>
  <c r="H523" i="7" s="1"/>
  <c r="O515" i="6"/>
  <c r="F495" i="7" s="1"/>
  <c r="H495" i="7" s="1"/>
  <c r="O163" i="6"/>
  <c r="F155" i="7" s="1"/>
  <c r="H155" i="7" s="1"/>
  <c r="O395" i="6"/>
  <c r="F377" i="7" s="1"/>
  <c r="H377" i="7" s="1"/>
  <c r="O289" i="6"/>
  <c r="F272" i="7" s="1"/>
  <c r="H272" i="7" s="1"/>
  <c r="O597" i="6"/>
  <c r="F574" i="7" s="1"/>
  <c r="H574" i="7" s="1"/>
  <c r="O581" i="6"/>
  <c r="F559" i="7" s="1"/>
  <c r="H559" i="7" s="1"/>
  <c r="O540" i="6"/>
  <c r="F515" i="7" s="1"/>
  <c r="H515" i="7" s="1"/>
  <c r="O476" i="6"/>
  <c r="F458" i="7" s="1"/>
  <c r="H458" i="7" s="1"/>
  <c r="O297" i="6"/>
  <c r="F280" i="7" s="1"/>
  <c r="H280" i="7" s="1"/>
  <c r="O203" i="6"/>
  <c r="F193" i="7" s="1"/>
  <c r="H193" i="7" s="1"/>
  <c r="O171" i="6"/>
  <c r="F164" i="7" s="1"/>
  <c r="H164" i="7" s="1"/>
  <c r="O139" i="6"/>
  <c r="F131" i="7" s="1"/>
  <c r="H131" i="7" s="1"/>
  <c r="O27" i="6"/>
  <c r="F366" i="7" s="1"/>
  <c r="H366" i="7" s="1"/>
  <c r="O303" i="6"/>
  <c r="F286" i="7" s="1"/>
  <c r="H286" i="7" s="1"/>
  <c r="O71" i="6"/>
  <c r="F67" i="7" s="1"/>
  <c r="H67" i="7" s="1"/>
  <c r="O50" i="6"/>
  <c r="F115" i="7" s="1"/>
  <c r="H115" i="7" s="1"/>
  <c r="O531" i="6"/>
  <c r="F508" i="7" s="1"/>
  <c r="H508" i="7" s="1"/>
  <c r="O467" i="6"/>
  <c r="F447" i="7" s="1"/>
  <c r="H447" i="7" s="1"/>
  <c r="O403" i="6"/>
  <c r="F386" i="7" s="1"/>
  <c r="H386" i="7" s="1"/>
  <c r="O339" i="6"/>
  <c r="F319" i="7" s="1"/>
  <c r="H319" i="7" s="1"/>
  <c r="O229" i="6"/>
  <c r="F219" i="7" s="1"/>
  <c r="H219" i="7" s="1"/>
  <c r="O500" i="6"/>
  <c r="F481" i="7" s="1"/>
  <c r="H481" i="7" s="1"/>
  <c r="O195" i="6"/>
  <c r="F186" i="7" s="1"/>
  <c r="H186" i="7" s="1"/>
  <c r="O537" i="6"/>
  <c r="F518" i="7" s="1"/>
  <c r="H518" i="7" s="1"/>
  <c r="O155" i="6"/>
  <c r="F147" i="7" s="1"/>
  <c r="H147" i="7" s="1"/>
  <c r="O43" i="6"/>
  <c r="F40" i="7" s="1"/>
  <c r="H40" i="7" s="1"/>
  <c r="O11" i="6"/>
  <c r="F10" i="7" s="1"/>
  <c r="H10" i="7" s="1"/>
  <c r="O590" i="6"/>
  <c r="F567" i="7" s="1"/>
  <c r="H567" i="7" s="1"/>
  <c r="O559" i="6"/>
  <c r="F536" i="7" s="1"/>
  <c r="H536" i="7" s="1"/>
  <c r="O495" i="6"/>
  <c r="O431" i="6"/>
  <c r="F414" i="7" s="1"/>
  <c r="H414" i="7" s="1"/>
  <c r="O262" i="6"/>
  <c r="F249" i="7" s="1"/>
  <c r="H249" i="7" s="1"/>
  <c r="O324" i="6"/>
  <c r="F306" i="7" s="1"/>
  <c r="H306" i="7" s="1"/>
  <c r="O388" i="6"/>
  <c r="F369" i="7" s="1"/>
  <c r="H369" i="7" s="1"/>
  <c r="O452" i="6"/>
  <c r="F435" i="7" s="1"/>
  <c r="H435" i="7" s="1"/>
  <c r="O516" i="6"/>
  <c r="F496" i="7" s="1"/>
  <c r="H496" i="7" s="1"/>
  <c r="O402" i="6"/>
  <c r="F385" i="7" s="1"/>
  <c r="H385" i="7" s="1"/>
  <c r="O370" i="6"/>
  <c r="F353" i="7" s="1"/>
  <c r="H353" i="7" s="1"/>
  <c r="O338" i="6"/>
  <c r="F318" i="7" s="1"/>
  <c r="H318" i="7" s="1"/>
  <c r="O306" i="6"/>
  <c r="F289" i="7" s="1"/>
  <c r="H289" i="7" s="1"/>
  <c r="O275" i="6"/>
  <c r="F260" i="7" s="1"/>
  <c r="H260" i="7" s="1"/>
  <c r="O244" i="6"/>
  <c r="F234" i="7" s="1"/>
  <c r="H234" i="7" s="1"/>
  <c r="O212" i="6"/>
  <c r="F202" i="7" s="1"/>
  <c r="H202" i="7" s="1"/>
  <c r="O180" i="6"/>
  <c r="F173" i="7" s="1"/>
  <c r="H173" i="7" s="1"/>
  <c r="O148" i="6"/>
  <c r="F140" i="7" s="1"/>
  <c r="H140" i="7" s="1"/>
  <c r="O116" i="6"/>
  <c r="F109" i="7" s="1"/>
  <c r="H109" i="7" s="1"/>
  <c r="O84" i="6"/>
  <c r="F79" i="7" s="1"/>
  <c r="H79" i="7" s="1"/>
  <c r="O52" i="6"/>
  <c r="F49" i="7" s="1"/>
  <c r="H49" i="7" s="1"/>
  <c r="O36" i="6"/>
  <c r="F33" i="7" s="1"/>
  <c r="H33" i="7" s="1"/>
  <c r="O488" i="6"/>
  <c r="F470" i="7" s="1"/>
  <c r="H470" i="7" s="1"/>
  <c r="O337" i="6"/>
  <c r="O274" i="6"/>
  <c r="F259" i="7" s="1"/>
  <c r="H259" i="7" s="1"/>
  <c r="O211" i="6"/>
  <c r="F201" i="7" s="1"/>
  <c r="H201" i="7" s="1"/>
  <c r="O580" i="6"/>
  <c r="F558" i="7" s="1"/>
  <c r="H558" i="7" s="1"/>
  <c r="O564" i="6"/>
  <c r="F541" i="7" s="1"/>
  <c r="H541" i="7" s="1"/>
  <c r="O533" i="6"/>
  <c r="F510" i="7" s="1"/>
  <c r="H510" i="7" s="1"/>
  <c r="O501" i="6"/>
  <c r="F482" i="7" s="1"/>
  <c r="H482" i="7" s="1"/>
  <c r="O469" i="6"/>
  <c r="F454" i="7" s="1"/>
  <c r="H454" i="7" s="1"/>
  <c r="O437" i="6"/>
  <c r="F420" i="7" s="1"/>
  <c r="H420" i="7" s="1"/>
  <c r="O405" i="6"/>
  <c r="F388" i="7" s="1"/>
  <c r="H388" i="7" s="1"/>
  <c r="O421" i="6"/>
  <c r="F404" i="7" s="1"/>
  <c r="H404" i="7" s="1"/>
  <c r="O389" i="6"/>
  <c r="F370" i="7" s="1"/>
  <c r="H370" i="7" s="1"/>
  <c r="E9" i="6" l="1"/>
  <c r="H9" i="6"/>
  <c r="N9" i="6"/>
  <c r="K9" i="6" l="1"/>
  <c r="O9" i="6" l="1"/>
  <c r="O6" i="6" l="1"/>
  <c r="F8" i="7"/>
  <c r="H8" i="7" s="1"/>
  <c r="F7" i="7" l="1"/>
  <c r="G8" i="7" s="1"/>
  <c r="H7" i="7" l="1"/>
  <c r="I8" i="7" s="1"/>
  <c r="G343" i="7"/>
  <c r="G51" i="7"/>
  <c r="G419" i="7"/>
  <c r="G123" i="7"/>
  <c r="G558" i="7"/>
  <c r="G132" i="7"/>
  <c r="G526" i="7"/>
  <c r="G370" i="7"/>
  <c r="G281" i="7"/>
  <c r="G399" i="7"/>
  <c r="G201" i="7"/>
  <c r="G469" i="7"/>
  <c r="G466" i="7"/>
  <c r="G324" i="7"/>
  <c r="G533" i="7"/>
  <c r="G105" i="7"/>
  <c r="G162" i="7"/>
  <c r="G48" i="7"/>
  <c r="G263" i="7"/>
  <c r="G314" i="7"/>
  <c r="G460" i="7"/>
  <c r="G424" i="7"/>
  <c r="G496" i="7"/>
  <c r="G551" i="7"/>
  <c r="G300" i="7"/>
  <c r="G139" i="7"/>
  <c r="G564" i="7"/>
  <c r="G301" i="7"/>
  <c r="G328" i="7"/>
  <c r="G54" i="7"/>
  <c r="G427" i="7"/>
  <c r="G567" i="7"/>
  <c r="G274" i="7"/>
  <c r="G275" i="7"/>
  <c r="G134" i="7"/>
  <c r="G72" i="7"/>
  <c r="G261" i="7"/>
  <c r="G421" i="7"/>
  <c r="G490" i="7"/>
  <c r="G363" i="7"/>
  <c r="G575" i="7"/>
  <c r="G126" i="7"/>
  <c r="G283" i="7"/>
  <c r="G69" i="7"/>
  <c r="G67" i="7"/>
  <c r="G203" i="7"/>
  <c r="G313" i="7"/>
  <c r="G386" i="7"/>
  <c r="G493" i="7"/>
  <c r="G29" i="7"/>
  <c r="G395" i="7"/>
  <c r="G177" i="7"/>
  <c r="G190" i="7"/>
  <c r="G380" i="7"/>
  <c r="G58" i="7"/>
  <c r="G505" i="7"/>
  <c r="G169" i="7"/>
  <c r="G133" i="7"/>
  <c r="G422" i="7"/>
  <c r="G85" i="7"/>
  <c r="G212" i="7"/>
  <c r="G260" i="7"/>
  <c r="G146" i="7"/>
  <c r="G63" i="7"/>
  <c r="G409" i="7"/>
  <c r="G276" i="7"/>
  <c r="G223" i="7"/>
  <c r="G130" i="7"/>
  <c r="G320" i="7"/>
  <c r="G327" i="7"/>
  <c r="G239" i="7"/>
  <c r="G554" i="7"/>
  <c r="G312" i="7"/>
  <c r="G435" i="7"/>
  <c r="G445" i="7"/>
  <c r="G213" i="7"/>
  <c r="G344" i="7"/>
  <c r="G471" i="7"/>
  <c r="G296" i="7"/>
  <c r="G361" i="7"/>
  <c r="G282" i="7"/>
  <c r="G569" i="7"/>
  <c r="G372" i="7"/>
  <c r="G144" i="7"/>
  <c r="G543" i="7"/>
  <c r="G523" i="7"/>
  <c r="G483" i="7"/>
  <c r="G519" i="7"/>
  <c r="G307" i="7"/>
  <c r="G23" i="7"/>
  <c r="G334" i="7"/>
  <c r="G21" i="7"/>
  <c r="G221" i="7"/>
  <c r="G432" i="7"/>
  <c r="G410" i="7"/>
  <c r="G65" i="7"/>
  <c r="G124" i="7"/>
  <c r="G394" i="7"/>
  <c r="G215" i="7"/>
  <c r="G156" i="7"/>
  <c r="G557" i="7"/>
  <c r="G242" i="7"/>
  <c r="G321" i="7"/>
  <c r="G125" i="7"/>
  <c r="G161" i="7"/>
  <c r="G83" i="7"/>
  <c r="G191" i="7"/>
  <c r="G333" i="7"/>
  <c r="G339" i="7"/>
  <c r="G64" i="7"/>
  <c r="G530" i="7"/>
  <c r="G402" i="7"/>
  <c r="G547" i="7"/>
  <c r="G316" i="7"/>
  <c r="G240" i="7"/>
  <c r="G41" i="7"/>
  <c r="G170" i="7"/>
  <c r="G439" i="7"/>
  <c r="G485" i="7"/>
  <c r="G492" i="7"/>
  <c r="G216" i="7"/>
  <c r="G76" i="7"/>
  <c r="G331" i="7"/>
  <c r="G440" i="7"/>
  <c r="G152" i="7"/>
  <c r="G305" i="7"/>
  <c r="G373" i="7"/>
  <c r="G463" i="7"/>
  <c r="G207" i="7"/>
  <c r="G185" i="7"/>
  <c r="G40" i="7"/>
  <c r="G150" i="7"/>
  <c r="G358" i="7"/>
  <c r="G33" i="7"/>
  <c r="G157" i="7"/>
  <c r="G68" i="7"/>
  <c r="G272" i="7"/>
  <c r="G452" i="7"/>
  <c r="G110" i="7"/>
  <c r="G494" i="7"/>
  <c r="G84" i="7"/>
  <c r="G248" i="7"/>
  <c r="G540" i="7"/>
  <c r="G345" i="7"/>
  <c r="G562" i="7"/>
  <c r="G43" i="7"/>
  <c r="G235" i="7"/>
  <c r="G560" i="7"/>
  <c r="G140" i="7"/>
  <c r="G329" i="7"/>
  <c r="G192" i="7"/>
  <c r="G14" i="7"/>
  <c r="G568" i="7"/>
  <c r="G254" i="7"/>
  <c r="G323" i="7"/>
  <c r="G19" i="7"/>
  <c r="G477" i="7"/>
  <c r="G297" i="7"/>
  <c r="G325" i="7"/>
  <c r="G340" i="7"/>
  <c r="G245" i="7"/>
  <c r="G218" i="7"/>
  <c r="G122" i="7"/>
  <c r="G537" i="7"/>
  <c r="G119" i="7"/>
  <c r="G425" i="7"/>
  <c r="G401" i="7"/>
  <c r="G154" i="7"/>
  <c r="G431" i="7"/>
  <c r="G406" i="7"/>
  <c r="G25" i="7"/>
  <c r="G315" i="7"/>
  <c r="G145" i="7"/>
  <c r="G451" i="7"/>
  <c r="G20" i="7"/>
  <c r="G449" i="7"/>
  <c r="G552" i="7"/>
  <c r="G487" i="7"/>
  <c r="G446" i="7"/>
  <c r="G572" i="7"/>
  <c r="G561" i="7"/>
  <c r="G357" i="7"/>
  <c r="G18" i="7"/>
  <c r="G11" i="7"/>
  <c r="G264" i="7"/>
  <c r="G411" i="7"/>
  <c r="G224" i="7"/>
  <c r="G415" i="7"/>
  <c r="G52" i="7"/>
  <c r="G278" i="7"/>
  <c r="G414" i="7"/>
  <c r="G13" i="7"/>
  <c r="G349" i="7"/>
  <c r="G502" i="7"/>
  <c r="G141" i="7"/>
  <c r="G149" i="7"/>
  <c r="G196" i="7"/>
  <c r="G436" i="7"/>
  <c r="G187" i="7"/>
  <c r="G128" i="7"/>
  <c r="G22" i="7"/>
  <c r="G99" i="7"/>
  <c r="G138" i="7"/>
  <c r="G468" i="7"/>
  <c r="G259" i="7"/>
  <c r="G444" i="7"/>
  <c r="G462" i="7"/>
  <c r="G520" i="7"/>
  <c r="G241" i="7"/>
  <c r="G369" i="7"/>
  <c r="G503" i="7"/>
  <c r="G102" i="7"/>
  <c r="G151" i="7"/>
  <c r="G535" i="7"/>
  <c r="G109" i="7"/>
  <c r="G120" i="7"/>
  <c r="G244" i="7"/>
  <c r="G512" i="7"/>
  <c r="G398" i="7"/>
  <c r="G480" i="7"/>
  <c r="G356" i="7"/>
  <c r="G288" i="7"/>
  <c r="G521" i="7"/>
  <c r="G467" i="7"/>
  <c r="G455" i="7"/>
  <c r="G478" i="7"/>
  <c r="G518" i="7"/>
  <c r="G465" i="7"/>
  <c r="G456" i="7"/>
  <c r="G555" i="7"/>
  <c r="G112" i="7"/>
  <c r="G55" i="7"/>
  <c r="G559" i="7"/>
  <c r="G204" i="7"/>
  <c r="G454" i="7"/>
  <c r="G308" i="7"/>
  <c r="G115" i="7"/>
  <c r="G195" i="7"/>
  <c r="G393" i="7"/>
  <c r="G405" i="7"/>
  <c r="G362" i="7"/>
  <c r="G45" i="7"/>
  <c r="G44" i="7"/>
  <c r="G243" i="7"/>
  <c r="G71" i="7"/>
  <c r="G42" i="7"/>
  <c r="G377" i="7"/>
  <c r="G416" i="7"/>
  <c r="G461" i="7"/>
  <c r="G342" i="7"/>
  <c r="G472" i="7"/>
  <c r="G499" i="7"/>
  <c r="G280" i="7"/>
  <c r="G251" i="7"/>
  <c r="G383" i="7"/>
  <c r="G458" i="7"/>
  <c r="G506" i="7"/>
  <c r="G73" i="7"/>
  <c r="G347" i="7"/>
  <c r="G118" i="7"/>
  <c r="G390" i="7"/>
  <c r="G566" i="7"/>
  <c r="G384" i="7"/>
  <c r="G306" i="7"/>
  <c r="G227" i="7"/>
  <c r="G484" i="7"/>
  <c r="G538" i="7"/>
  <c r="G447" i="7"/>
  <c r="G28" i="7"/>
  <c r="G293" i="7"/>
  <c r="G550" i="7"/>
  <c r="G255" i="7"/>
  <c r="G89" i="7"/>
  <c r="G516" i="7"/>
  <c r="G338" i="7"/>
  <c r="G509" i="7"/>
  <c r="G168" i="7"/>
  <c r="G101" i="7"/>
  <c r="G391" i="7"/>
  <c r="G62" i="7"/>
  <c r="G232" i="7"/>
  <c r="G246" i="7"/>
  <c r="G148" i="7"/>
  <c r="G576" i="7"/>
  <c r="G348" i="7"/>
  <c r="G16" i="7"/>
  <c r="G407" i="7"/>
  <c r="G59" i="7"/>
  <c r="G32" i="7"/>
  <c r="G511" i="7"/>
  <c r="G459" i="7"/>
  <c r="G352" i="7"/>
  <c r="G266" i="7"/>
  <c r="G441" i="7"/>
  <c r="G153" i="7"/>
  <c r="G94" i="7"/>
  <c r="G9" i="7"/>
  <c r="G510" i="7"/>
  <c r="G279" i="7"/>
  <c r="G500" i="7"/>
  <c r="G35" i="7"/>
  <c r="G31" i="7"/>
  <c r="G470" i="7"/>
  <c r="G237" i="7"/>
  <c r="G252" i="7"/>
  <c r="G309" i="7"/>
  <c r="G46" i="7"/>
  <c r="G379" i="7"/>
  <c r="G137" i="7"/>
  <c r="G165" i="7"/>
  <c r="G117" i="7"/>
  <c r="G354" i="7"/>
  <c r="G298" i="7"/>
  <c r="G250" i="7"/>
  <c r="G186" i="7"/>
  <c r="G208" i="7"/>
  <c r="G495" i="7"/>
  <c r="G504" i="7"/>
  <c r="G87" i="7"/>
  <c r="G525" i="7"/>
  <c r="G531" i="7"/>
  <c r="G257" i="7"/>
  <c r="G486" i="7"/>
  <c r="G116" i="7"/>
  <c r="G268" i="7"/>
  <c r="G570" i="7"/>
  <c r="G174" i="7"/>
  <c r="G96" i="7"/>
  <c r="G374" i="7"/>
  <c r="G488" i="7"/>
  <c r="G403" i="7"/>
  <c r="G88" i="7"/>
  <c r="G397" i="7"/>
  <c r="G267" i="7"/>
  <c r="G290" i="7"/>
  <c r="G367" i="7"/>
  <c r="G95" i="7"/>
  <c r="G498" i="7"/>
  <c r="G548" i="7"/>
  <c r="G197" i="7"/>
  <c r="G453" i="7"/>
  <c r="G175" i="7"/>
  <c r="G30" i="7"/>
  <c r="G56" i="7"/>
  <c r="G378" i="7"/>
  <c r="G226" i="7"/>
  <c r="G179" i="7"/>
  <c r="G303" i="7"/>
  <c r="G289" i="7"/>
  <c r="G413" i="7"/>
  <c r="G515" i="7"/>
  <c r="G217" i="7"/>
  <c r="G57" i="7"/>
  <c r="G100" i="7"/>
  <c r="G332" i="7"/>
  <c r="G163" i="7"/>
  <c r="G482" i="7"/>
  <c r="G291" i="7"/>
  <c r="G219" i="7"/>
  <c r="G337" i="7"/>
  <c r="G92" i="7"/>
  <c r="G49" i="7"/>
  <c r="G284" i="7"/>
  <c r="G91" i="7"/>
  <c r="G24" i="7"/>
  <c r="G534" i="7"/>
  <c r="G542" i="7"/>
  <c r="G457" i="7"/>
  <c r="G563" i="7"/>
  <c r="G265" i="7"/>
  <c r="G181" i="7"/>
  <c r="G80" i="7"/>
  <c r="G392" i="7"/>
  <c r="G143" i="7"/>
  <c r="G98" i="7"/>
  <c r="G527" i="7"/>
  <c r="G230" i="7"/>
  <c r="G158" i="7"/>
  <c r="G310" i="7"/>
  <c r="G295" i="7"/>
  <c r="G39" i="7"/>
  <c r="G182" i="7"/>
  <c r="G234" i="7"/>
  <c r="G166" i="7"/>
  <c r="G108" i="7"/>
  <c r="G74" i="7"/>
  <c r="G136" i="7"/>
  <c r="G206" i="7"/>
  <c r="G78" i="7"/>
  <c r="G231" i="7"/>
  <c r="G205" i="7"/>
  <c r="G536" i="7"/>
  <c r="G12" i="7"/>
  <c r="G277" i="7"/>
  <c r="G513" i="7"/>
  <c r="G176" i="7"/>
  <c r="G285" i="7"/>
  <c r="G382" i="7"/>
  <c r="G474" i="7"/>
  <c r="G524" i="7"/>
  <c r="G292" i="7"/>
  <c r="G26" i="7"/>
  <c r="G387" i="7"/>
  <c r="G189" i="7"/>
  <c r="G194" i="7"/>
  <c r="G198" i="7"/>
  <c r="G36" i="7"/>
  <c r="G70" i="7"/>
  <c r="G129" i="7"/>
  <c r="G82" i="7"/>
  <c r="G429" i="7"/>
  <c r="G317" i="7"/>
  <c r="G545" i="7"/>
  <c r="G573" i="7"/>
  <c r="G271" i="7"/>
  <c r="G438" i="7"/>
  <c r="G565" i="7"/>
  <c r="G355" i="7"/>
  <c r="G430" i="7"/>
  <c r="G408" i="7"/>
  <c r="G336" i="7"/>
  <c r="G183" i="7"/>
  <c r="G249" i="7"/>
  <c r="G299" i="7"/>
  <c r="G273" i="7"/>
  <c r="G90" i="7"/>
  <c r="G210" i="7"/>
  <c r="G106" i="7"/>
  <c r="G514" i="7"/>
  <c r="G508" i="7"/>
  <c r="G375" i="7"/>
  <c r="G353" i="7"/>
  <c r="G434" i="7"/>
  <c r="G10" i="7"/>
  <c r="G228" i="7"/>
  <c r="G549" i="7"/>
  <c r="G479" i="7"/>
  <c r="G396" i="7"/>
  <c r="G38" i="7"/>
  <c r="G103" i="7"/>
  <c r="G420" i="7"/>
  <c r="G233" i="7"/>
  <c r="G443" i="7"/>
  <c r="G160" i="7"/>
  <c r="G286" i="7"/>
  <c r="G448" i="7"/>
  <c r="G529" i="7"/>
  <c r="G135" i="7"/>
  <c r="G322" i="7"/>
  <c r="G15" i="7"/>
  <c r="G173" i="7"/>
  <c r="G236" i="7"/>
  <c r="G404" i="7"/>
  <c r="G113" i="7"/>
  <c r="G350" i="7"/>
  <c r="G294" i="7"/>
  <c r="G61" i="7"/>
  <c r="G368" i="7"/>
  <c r="G528" i="7"/>
  <c r="G326" i="7"/>
  <c r="G131" i="7"/>
  <c r="G27" i="7"/>
  <c r="G86" i="7"/>
  <c r="G366" i="7"/>
  <c r="G481" i="7"/>
  <c r="G202" i="7"/>
  <c r="G256" i="7"/>
  <c r="G171" i="7"/>
  <c r="G433" i="7"/>
  <c r="G214" i="7"/>
  <c r="G107" i="7"/>
  <c r="G47" i="7"/>
  <c r="G335" i="7"/>
  <c r="G412" i="7"/>
  <c r="G346" i="7"/>
  <c r="G199" i="7"/>
  <c r="G417" i="7"/>
  <c r="G155" i="7"/>
  <c r="G389" i="7"/>
  <c r="G319" i="7"/>
  <c r="G167" i="7"/>
  <c r="G159" i="7"/>
  <c r="G104" i="7"/>
  <c r="G302" i="7"/>
  <c r="G497" i="7"/>
  <c r="G574" i="7"/>
  <c r="G209" i="7"/>
  <c r="G341" i="7"/>
  <c r="G50" i="7"/>
  <c r="G247" i="7"/>
  <c r="G180" i="7"/>
  <c r="G229" i="7"/>
  <c r="G220" i="7"/>
  <c r="G304" i="7"/>
  <c r="G546" i="7"/>
  <c r="G360" i="7"/>
  <c r="G450" i="7"/>
  <c r="G238" i="7"/>
  <c r="G81" i="7"/>
  <c r="G539" i="7"/>
  <c r="G428" i="7"/>
  <c r="G193" i="7"/>
  <c r="G53" i="7"/>
  <c r="G517" i="7"/>
  <c r="G127" i="7"/>
  <c r="G258" i="7"/>
  <c r="G93" i="7"/>
  <c r="G507" i="7"/>
  <c r="G164" i="7"/>
  <c r="G365" i="7"/>
  <c r="G501" i="7"/>
  <c r="G473" i="7"/>
  <c r="G418" i="7"/>
  <c r="G371" i="7"/>
  <c r="G77" i="7"/>
  <c r="G287" i="7"/>
  <c r="G522" i="7"/>
  <c r="G442" i="7"/>
  <c r="G34" i="7"/>
  <c r="G114" i="7"/>
  <c r="G381" i="7"/>
  <c r="G200" i="7"/>
  <c r="G142" i="7"/>
  <c r="G351" i="7"/>
  <c r="G222" i="7"/>
  <c r="G437" i="7"/>
  <c r="G541" i="7"/>
  <c r="G556" i="7"/>
  <c r="G475" i="7"/>
  <c r="G426" i="7"/>
  <c r="G489" i="7"/>
  <c r="G476" i="7"/>
  <c r="G178" i="7"/>
  <c r="G37" i="7"/>
  <c r="G388" i="7"/>
  <c r="G172" i="7"/>
  <c r="G532" i="7"/>
  <c r="G225" i="7"/>
  <c r="G17" i="7"/>
  <c r="G491" i="7"/>
  <c r="G253" i="7"/>
  <c r="G269" i="7"/>
  <c r="G376" i="7"/>
  <c r="G188" i="7"/>
  <c r="G262" i="7"/>
  <c r="G464" i="7"/>
  <c r="G571" i="7"/>
  <c r="G330" i="7"/>
  <c r="G79" i="7"/>
  <c r="G385" i="7"/>
  <c r="G121" i="7"/>
  <c r="G184" i="7"/>
  <c r="G147" i="7"/>
  <c r="G60" i="7"/>
  <c r="G364" i="7"/>
  <c r="G318" i="7"/>
  <c r="G423" i="7"/>
  <c r="G75" i="7"/>
  <c r="G66" i="7"/>
  <c r="G111" i="7"/>
  <c r="G97" i="7"/>
  <c r="G359" i="7"/>
  <c r="G544" i="7"/>
  <c r="G270" i="7"/>
  <c r="G211" i="7"/>
  <c r="G311" i="7"/>
  <c r="G400" i="7"/>
  <c r="G553" i="7"/>
  <c r="J8" i="7" l="1"/>
  <c r="I54" i="7"/>
  <c r="J54" i="7" s="1"/>
  <c r="I77" i="7"/>
  <c r="J77" i="7" s="1"/>
  <c r="I324" i="7"/>
  <c r="J324" i="7" s="1"/>
  <c r="I127" i="7"/>
  <c r="J127" i="7" s="1"/>
  <c r="I211" i="7"/>
  <c r="J211" i="7" s="1"/>
  <c r="I542" i="7"/>
  <c r="J542" i="7" s="1"/>
  <c r="I182" i="7"/>
  <c r="J182" i="7" s="1"/>
  <c r="I133" i="7"/>
  <c r="J133" i="7" s="1"/>
  <c r="I15" i="7"/>
  <c r="J15" i="7" s="1"/>
  <c r="I337" i="7"/>
  <c r="J337" i="7" s="1"/>
  <c r="I485" i="7"/>
  <c r="J485" i="7" s="1"/>
  <c r="I248" i="7"/>
  <c r="J248" i="7" s="1"/>
  <c r="I101" i="7"/>
  <c r="J101" i="7" s="1"/>
  <c r="I440" i="7"/>
  <c r="J440" i="7" s="1"/>
  <c r="I357" i="7"/>
  <c r="J357" i="7" s="1"/>
  <c r="I360" i="7"/>
  <c r="J360" i="7" s="1"/>
  <c r="I91" i="7"/>
  <c r="J91" i="7" s="1"/>
  <c r="I151" i="7"/>
  <c r="J151" i="7" s="1"/>
  <c r="I98" i="7"/>
  <c r="J98" i="7" s="1"/>
  <c r="I550" i="7"/>
  <c r="J550" i="7" s="1"/>
  <c r="I234" i="7"/>
  <c r="J234" i="7" s="1"/>
  <c r="I178" i="7"/>
  <c r="J178" i="7" s="1"/>
  <c r="I372" i="7"/>
  <c r="J372" i="7" s="1"/>
  <c r="I449" i="7"/>
  <c r="J449" i="7" s="1"/>
  <c r="I352" i="7"/>
  <c r="J352" i="7" s="1"/>
  <c r="I482" i="7"/>
  <c r="J482" i="7" s="1"/>
  <c r="I508" i="7"/>
  <c r="J508" i="7" s="1"/>
  <c r="I280" i="7"/>
  <c r="J280" i="7" s="1"/>
  <c r="I249" i="7"/>
  <c r="J249" i="7" s="1"/>
  <c r="I495" i="7"/>
  <c r="J495" i="7" s="1"/>
  <c r="I363" i="7"/>
  <c r="J363" i="7" s="1"/>
  <c r="I257" i="7"/>
  <c r="J257" i="7" s="1"/>
  <c r="I345" i="7"/>
  <c r="J345" i="7" s="1"/>
  <c r="I83" i="7"/>
  <c r="J83" i="7" s="1"/>
  <c r="I56" i="7"/>
  <c r="J56" i="7" s="1"/>
  <c r="I253" i="7"/>
  <c r="J253" i="7" s="1"/>
  <c r="I305" i="7"/>
  <c r="J305" i="7" s="1"/>
  <c r="I403" i="7"/>
  <c r="J403" i="7" s="1"/>
  <c r="I437" i="7"/>
  <c r="J437" i="7" s="1"/>
  <c r="I39" i="7"/>
  <c r="J39" i="7" s="1"/>
  <c r="I401" i="7"/>
  <c r="J401" i="7" s="1"/>
  <c r="I552" i="7"/>
  <c r="J552" i="7" s="1"/>
  <c r="I436" i="7"/>
  <c r="J436" i="7" s="1"/>
  <c r="I183" i="7"/>
  <c r="J183" i="7" s="1"/>
  <c r="I49" i="7"/>
  <c r="J49" i="7" s="1"/>
  <c r="I469" i="7"/>
  <c r="J469" i="7" s="1"/>
  <c r="I304" i="7"/>
  <c r="J304" i="7" s="1"/>
  <c r="I291" i="7"/>
  <c r="J291" i="7" s="1"/>
  <c r="I427" i="7"/>
  <c r="J427" i="7" s="1"/>
  <c r="I274" i="7"/>
  <c r="J274" i="7" s="1"/>
  <c r="I146" i="7"/>
  <c r="J146" i="7" s="1"/>
  <c r="I545" i="7"/>
  <c r="J545" i="7" s="1"/>
  <c r="I157" i="7"/>
  <c r="J157" i="7" s="1"/>
  <c r="I322" i="7"/>
  <c r="J322" i="7" s="1"/>
  <c r="I68" i="7"/>
  <c r="J68" i="7" s="1"/>
  <c r="I303" i="7"/>
  <c r="J303" i="7" s="1"/>
  <c r="I225" i="7"/>
  <c r="J225" i="7" s="1"/>
  <c r="I210" i="7"/>
  <c r="J210" i="7" s="1"/>
  <c r="I55" i="7"/>
  <c r="J55" i="7" s="1"/>
  <c r="I466" i="7"/>
  <c r="J466" i="7" s="1"/>
  <c r="I439" i="7"/>
  <c r="J439" i="7" s="1"/>
  <c r="I306" i="7"/>
  <c r="J306" i="7" s="1"/>
  <c r="I17" i="7"/>
  <c r="J17" i="7" s="1"/>
  <c r="I480" i="7"/>
  <c r="J480" i="7" s="1"/>
  <c r="I373" i="7"/>
  <c r="J373" i="7" s="1"/>
  <c r="I313" i="7"/>
  <c r="J313" i="7" s="1"/>
  <c r="I213" i="7"/>
  <c r="J213" i="7" s="1"/>
  <c r="I26" i="7"/>
  <c r="J26" i="7" s="1"/>
  <c r="I398" i="7"/>
  <c r="J398" i="7" s="1"/>
  <c r="I143" i="7"/>
  <c r="J143" i="7" s="1"/>
  <c r="I90" i="7"/>
  <c r="J90" i="7" s="1"/>
  <c r="I445" i="7"/>
  <c r="J445" i="7" s="1"/>
  <c r="I113" i="7"/>
  <c r="J113" i="7" s="1"/>
  <c r="I423" i="7"/>
  <c r="J423" i="7" s="1"/>
  <c r="I63" i="7"/>
  <c r="J63" i="7" s="1"/>
  <c r="I505" i="7"/>
  <c r="J505" i="7" s="1"/>
  <c r="I557" i="7"/>
  <c r="J557" i="7" s="1"/>
  <c r="I59" i="7"/>
  <c r="J59" i="7" s="1"/>
  <c r="I348" i="7"/>
  <c r="J348" i="7" s="1"/>
  <c r="I118" i="7"/>
  <c r="J118" i="7" s="1"/>
  <c r="I553" i="7"/>
  <c r="J553" i="7" s="1"/>
  <c r="I384" i="7"/>
  <c r="J384" i="7" s="1"/>
  <c r="I513" i="7"/>
  <c r="J513" i="7" s="1"/>
  <c r="I569" i="7"/>
  <c r="J569" i="7" s="1"/>
  <c r="I419" i="7"/>
  <c r="J419" i="7" s="1"/>
  <c r="I135" i="7"/>
  <c r="J135" i="7" s="1"/>
  <c r="I497" i="7"/>
  <c r="J497" i="7" s="1"/>
  <c r="I443" i="7"/>
  <c r="J443" i="7" s="1"/>
  <c r="I323" i="7"/>
  <c r="J323" i="7" s="1"/>
  <c r="I219" i="7"/>
  <c r="J219" i="7" s="1"/>
  <c r="I132" i="7"/>
  <c r="J132" i="7" s="1"/>
  <c r="I477" i="7"/>
  <c r="J477" i="7" s="1"/>
  <c r="I46" i="7"/>
  <c r="J46" i="7" s="1"/>
  <c r="I94" i="7"/>
  <c r="J94" i="7" s="1"/>
  <c r="I206" i="7"/>
  <c r="J206" i="7" s="1"/>
  <c r="I339" i="7"/>
  <c r="J339" i="7" s="1"/>
  <c r="I544" i="7"/>
  <c r="J544" i="7" s="1"/>
  <c r="I28" i="7"/>
  <c r="J28" i="7" s="1"/>
  <c r="I73" i="7"/>
  <c r="J73" i="7" s="1"/>
  <c r="I100" i="7"/>
  <c r="J100" i="7" s="1"/>
  <c r="I45" i="7"/>
  <c r="J45" i="7" s="1"/>
  <c r="I43" i="7"/>
  <c r="J43" i="7" s="1"/>
  <c r="I444" i="7"/>
  <c r="J444" i="7" s="1"/>
  <c r="I447" i="7"/>
  <c r="J447" i="7" s="1"/>
  <c r="I75" i="7"/>
  <c r="J75" i="7" s="1"/>
  <c r="I254" i="7"/>
  <c r="J254" i="7" s="1"/>
  <c r="I488" i="7"/>
  <c r="J488" i="7" s="1"/>
  <c r="I538" i="7"/>
  <c r="J538" i="7" s="1"/>
  <c r="I350" i="7"/>
  <c r="J350" i="7" s="1"/>
  <c r="I200" i="7"/>
  <c r="J200" i="7" s="1"/>
  <c r="I128" i="7"/>
  <c r="J128" i="7" s="1"/>
  <c r="I362" i="7"/>
  <c r="J362" i="7" s="1"/>
  <c r="I25" i="7"/>
  <c r="J25" i="7" s="1"/>
  <c r="I266" i="7"/>
  <c r="J266" i="7" s="1"/>
  <c r="I344" i="7"/>
  <c r="J344" i="7" s="1"/>
  <c r="I503" i="7"/>
  <c r="J503" i="7" s="1"/>
  <c r="I179" i="7"/>
  <c r="J179" i="7" s="1"/>
  <c r="I256" i="7"/>
  <c r="J256" i="7" s="1"/>
  <c r="I408" i="7"/>
  <c r="J408" i="7" s="1"/>
  <c r="I308" i="7"/>
  <c r="J308" i="7" s="1"/>
  <c r="I472" i="7"/>
  <c r="J472" i="7" s="1"/>
  <c r="I421" i="7"/>
  <c r="J421" i="7" s="1"/>
  <c r="I522" i="7"/>
  <c r="J522" i="7" s="1"/>
  <c r="I347" i="7"/>
  <c r="J347" i="7" s="1"/>
  <c r="I326" i="7"/>
  <c r="J326" i="7" s="1"/>
  <c r="I72" i="7"/>
  <c r="J72" i="7" s="1"/>
  <c r="I330" i="7"/>
  <c r="J330" i="7" s="1"/>
  <c r="I433" i="7"/>
  <c r="J433" i="7" s="1"/>
  <c r="I191" i="7"/>
  <c r="J191" i="7" s="1"/>
  <c r="I520" i="7"/>
  <c r="J520" i="7" s="1"/>
  <c r="I66" i="7"/>
  <c r="J66" i="7" s="1"/>
  <c r="I292" i="7"/>
  <c r="J292" i="7" s="1"/>
  <c r="I511" i="7"/>
  <c r="J511" i="7" s="1"/>
  <c r="I92" i="7"/>
  <c r="J92" i="7" s="1"/>
  <c r="I442" i="7"/>
  <c r="J442" i="7" s="1"/>
  <c r="I317" i="7"/>
  <c r="J317" i="7" s="1"/>
  <c r="I457" i="7"/>
  <c r="J457" i="7" s="1"/>
  <c r="I409" i="7"/>
  <c r="J409" i="7" s="1"/>
  <c r="I105" i="7"/>
  <c r="J105" i="7" s="1"/>
  <c r="I185" i="7"/>
  <c r="J185" i="7" s="1"/>
  <c r="I124" i="7"/>
  <c r="J124" i="7" s="1"/>
  <c r="I521" i="7"/>
  <c r="J521" i="7" s="1"/>
  <c r="I411" i="7"/>
  <c r="J411" i="7" s="1"/>
  <c r="I402" i="7"/>
  <c r="J402" i="7" s="1"/>
  <c r="I484" i="7"/>
  <c r="J484" i="7" s="1"/>
  <c r="I400" i="7"/>
  <c r="J400" i="7" s="1"/>
  <c r="I424" i="7"/>
  <c r="J424" i="7" s="1"/>
  <c r="I463" i="7"/>
  <c r="J463" i="7" s="1"/>
  <c r="I186" i="7"/>
  <c r="J186" i="7" s="1"/>
  <c r="I288" i="7"/>
  <c r="J288" i="7" s="1"/>
  <c r="I353" i="7"/>
  <c r="J353" i="7" s="1"/>
  <c r="I48" i="7"/>
  <c r="J48" i="7" s="1"/>
  <c r="I208" i="7"/>
  <c r="J208" i="7" s="1"/>
  <c r="I462" i="7"/>
  <c r="J462" i="7" s="1"/>
  <c r="I567" i="7"/>
  <c r="J567" i="7" s="1"/>
  <c r="I341" i="7"/>
  <c r="J341" i="7" s="1"/>
  <c r="I205" i="7"/>
  <c r="J205" i="7" s="1"/>
  <c r="I524" i="7"/>
  <c r="J524" i="7" s="1"/>
  <c r="I563" i="7"/>
  <c r="J563" i="7" s="1"/>
  <c r="I441" i="7"/>
  <c r="J441" i="7" s="1"/>
  <c r="I365" i="7"/>
  <c r="J365" i="7" s="1"/>
  <c r="I224" i="7"/>
  <c r="J224" i="7" s="1"/>
  <c r="I268" i="7"/>
  <c r="J268" i="7" s="1"/>
  <c r="I18" i="7"/>
  <c r="J18" i="7" s="1"/>
  <c r="I241" i="7"/>
  <c r="J241" i="7" s="1"/>
  <c r="I130" i="7"/>
  <c r="J130" i="7" s="1"/>
  <c r="I20" i="7"/>
  <c r="J20" i="7" s="1"/>
  <c r="I470" i="7"/>
  <c r="J470" i="7" s="1"/>
  <c r="I78" i="7"/>
  <c r="J78" i="7" s="1"/>
  <c r="I483" i="7"/>
  <c r="J483" i="7" s="1"/>
  <c r="I110" i="7"/>
  <c r="J110" i="7" s="1"/>
  <c r="I404" i="7"/>
  <c r="J404" i="7" s="1"/>
  <c r="I22" i="7"/>
  <c r="J22" i="7" s="1"/>
  <c r="I465" i="7"/>
  <c r="J465" i="7" s="1"/>
  <c r="I537" i="7"/>
  <c r="J537" i="7" s="1"/>
  <c r="I512" i="7"/>
  <c r="J512" i="7" s="1"/>
  <c r="I270" i="7"/>
  <c r="J270" i="7" s="1"/>
  <c r="I481" i="7"/>
  <c r="J481" i="7" s="1"/>
  <c r="I460" i="7"/>
  <c r="J460" i="7" s="1"/>
  <c r="I271" i="7"/>
  <c r="J271" i="7" s="1"/>
  <c r="I346" i="7"/>
  <c r="J346" i="7" s="1"/>
  <c r="I385" i="7"/>
  <c r="J385" i="7" s="1"/>
  <c r="I42" i="7"/>
  <c r="J42" i="7" s="1"/>
  <c r="I21" i="7"/>
  <c r="J21" i="7" s="1"/>
  <c r="I65" i="7"/>
  <c r="J65" i="7" s="1"/>
  <c r="I453" i="7"/>
  <c r="J453" i="7" s="1"/>
  <c r="I414" i="7"/>
  <c r="J414" i="7" s="1"/>
  <c r="I122" i="7"/>
  <c r="J122" i="7" s="1"/>
  <c r="I299" i="7"/>
  <c r="J299" i="7" s="1"/>
  <c r="I281" i="7"/>
  <c r="J281" i="7" s="1"/>
  <c r="I455" i="7"/>
  <c r="J455" i="7" s="1"/>
  <c r="I87" i="7"/>
  <c r="J87" i="7" s="1"/>
  <c r="I239" i="7"/>
  <c r="J239" i="7" s="1"/>
  <c r="I140" i="7"/>
  <c r="J140" i="7" s="1"/>
  <c r="I516" i="7"/>
  <c r="J516" i="7" s="1"/>
  <c r="I450" i="7"/>
  <c r="J450" i="7" s="1"/>
  <c r="I228" i="7"/>
  <c r="J228" i="7" s="1"/>
  <c r="I412" i="7"/>
  <c r="J412" i="7" s="1"/>
  <c r="I475" i="7"/>
  <c r="J475" i="7" s="1"/>
  <c r="I126" i="7"/>
  <c r="J126" i="7" s="1"/>
  <c r="I30" i="7"/>
  <c r="J30" i="7" s="1"/>
  <c r="I159" i="7"/>
  <c r="J159" i="7" s="1"/>
  <c r="I134" i="7"/>
  <c r="J134" i="7" s="1"/>
  <c r="I152" i="7"/>
  <c r="J152" i="7" s="1"/>
  <c r="I359" i="7"/>
  <c r="J359" i="7" s="1"/>
  <c r="I478" i="7"/>
  <c r="J478" i="7" s="1"/>
  <c r="I34" i="7"/>
  <c r="J34" i="7" s="1"/>
  <c r="I527" i="7"/>
  <c r="J527" i="7" s="1"/>
  <c r="I349" i="7"/>
  <c r="J349" i="7" s="1"/>
  <c r="I269" i="7"/>
  <c r="J269" i="7" s="1"/>
  <c r="I164" i="7"/>
  <c r="J164" i="7" s="1"/>
  <c r="I489" i="7"/>
  <c r="J489" i="7" s="1"/>
  <c r="I383" i="7"/>
  <c r="J383" i="7" s="1"/>
  <c r="I471" i="7"/>
  <c r="J471" i="7" s="1"/>
  <c r="I531" i="7"/>
  <c r="J531" i="7" s="1"/>
  <c r="I293" i="7"/>
  <c r="J293" i="7" s="1"/>
  <c r="I392" i="7"/>
  <c r="J392" i="7" s="1"/>
  <c r="I500" i="7"/>
  <c r="J500" i="7" s="1"/>
  <c r="I189" i="7"/>
  <c r="J189" i="7" s="1"/>
  <c r="I97" i="7"/>
  <c r="J97" i="7" s="1"/>
  <c r="I397" i="7"/>
  <c r="J397" i="7" s="1"/>
  <c r="I407" i="7"/>
  <c r="J407" i="7" s="1"/>
  <c r="I212" i="7"/>
  <c r="J212" i="7" s="1"/>
  <c r="I148" i="7"/>
  <c r="J148" i="7" s="1"/>
  <c r="I230" i="7"/>
  <c r="J230" i="7" s="1"/>
  <c r="I38" i="7"/>
  <c r="J38" i="7" s="1"/>
  <c r="I467" i="7"/>
  <c r="J467" i="7" s="1"/>
  <c r="I168" i="7"/>
  <c r="J168" i="7" s="1"/>
  <c r="I167" i="7"/>
  <c r="J167" i="7" s="1"/>
  <c r="I220" i="7"/>
  <c r="J220" i="7" s="1"/>
  <c r="I120" i="7"/>
  <c r="J120" i="7" s="1"/>
  <c r="I286" i="7"/>
  <c r="J286" i="7" s="1"/>
  <c r="I517" i="7"/>
  <c r="J517" i="7" s="1"/>
  <c r="I180" i="7"/>
  <c r="J180" i="7" s="1"/>
  <c r="I343" i="7"/>
  <c r="J343" i="7" s="1"/>
  <c r="I31" i="7"/>
  <c r="J31" i="7" s="1"/>
  <c r="I378" i="7"/>
  <c r="J378" i="7" s="1"/>
  <c r="I371" i="7"/>
  <c r="J371" i="7" s="1"/>
  <c r="I273" i="7"/>
  <c r="J273" i="7" s="1"/>
  <c r="I231" i="7"/>
  <c r="J231" i="7" s="1"/>
  <c r="I169" i="7"/>
  <c r="J169" i="7" s="1"/>
  <c r="I194" i="7"/>
  <c r="J194" i="7" s="1"/>
  <c r="I564" i="7"/>
  <c r="J564" i="7" s="1"/>
  <c r="I576" i="7"/>
  <c r="J576" i="7" s="1"/>
  <c r="I53" i="7"/>
  <c r="J53" i="7" s="1"/>
  <c r="I416" i="7"/>
  <c r="J416" i="7" s="1"/>
  <c r="I198" i="7"/>
  <c r="J198" i="7" s="1"/>
  <c r="I499" i="7"/>
  <c r="J499" i="7" s="1"/>
  <c r="I354" i="7"/>
  <c r="J354" i="7" s="1"/>
  <c r="I356" i="7"/>
  <c r="J356" i="7" s="1"/>
  <c r="I410" i="7"/>
  <c r="J410" i="7" s="1"/>
  <c r="I232" i="7"/>
  <c r="J232" i="7" s="1"/>
  <c r="I294" i="7"/>
  <c r="J294" i="7" s="1"/>
  <c r="I80" i="7"/>
  <c r="J80" i="7" s="1"/>
  <c r="I418" i="7"/>
  <c r="J418" i="7" s="1"/>
  <c r="I284" i="7"/>
  <c r="J284" i="7" s="1"/>
  <c r="I311" i="7"/>
  <c r="J311" i="7" s="1"/>
  <c r="I233" i="7"/>
  <c r="J233" i="7" s="1"/>
  <c r="I47" i="7"/>
  <c r="J47" i="7" s="1"/>
  <c r="I57" i="7"/>
  <c r="J57" i="7" s="1"/>
  <c r="I459" i="7"/>
  <c r="J459" i="7" s="1"/>
  <c r="I399" i="7"/>
  <c r="J399" i="7" s="1"/>
  <c r="I540" i="7"/>
  <c r="J540" i="7" s="1"/>
  <c r="I173" i="7"/>
  <c r="J173" i="7" s="1"/>
  <c r="I285" i="7"/>
  <c r="J285" i="7" s="1"/>
  <c r="I565" i="7"/>
  <c r="J565" i="7" s="1"/>
  <c r="I136" i="7"/>
  <c r="J136" i="7" s="1"/>
  <c r="I493" i="7"/>
  <c r="J493" i="7" s="1"/>
  <c r="I358" i="7"/>
  <c r="J358" i="7" s="1"/>
  <c r="I528" i="7"/>
  <c r="J528" i="7" s="1"/>
  <c r="I177" i="7"/>
  <c r="J177" i="7" s="1"/>
  <c r="I227" i="7"/>
  <c r="J227" i="7" s="1"/>
  <c r="I272" i="7"/>
  <c r="J272" i="7" s="1"/>
  <c r="I473" i="7"/>
  <c r="J473" i="7" s="1"/>
  <c r="I355" i="7"/>
  <c r="J355" i="7" s="1"/>
  <c r="I82" i="7"/>
  <c r="J82" i="7" s="1"/>
  <c r="I89" i="7"/>
  <c r="J89" i="7" s="1"/>
  <c r="I123" i="7"/>
  <c r="J123" i="7" s="1"/>
  <c r="I58" i="7"/>
  <c r="J58" i="7" s="1"/>
  <c r="I172" i="7"/>
  <c r="J172" i="7" s="1"/>
  <c r="I237" i="7"/>
  <c r="J237" i="7" s="1"/>
  <c r="I221" i="7"/>
  <c r="J221" i="7" s="1"/>
  <c r="I104" i="7"/>
  <c r="J104" i="7" s="1"/>
  <c r="I532" i="7"/>
  <c r="J532" i="7" s="1"/>
  <c r="I456" i="7"/>
  <c r="J456" i="7" s="1"/>
  <c r="I190" i="7"/>
  <c r="J190" i="7" s="1"/>
  <c r="I64" i="7"/>
  <c r="J64" i="7" s="1"/>
  <c r="I93" i="7"/>
  <c r="J93" i="7" s="1"/>
  <c r="I153" i="7"/>
  <c r="J153" i="7" s="1"/>
  <c r="I560" i="7"/>
  <c r="J560" i="7" s="1"/>
  <c r="I10" i="7"/>
  <c r="J10" i="7" s="1"/>
  <c r="I252" i="7"/>
  <c r="J252" i="7" s="1"/>
  <c r="I519" i="7"/>
  <c r="J519" i="7" s="1"/>
  <c r="I381" i="7"/>
  <c r="J381" i="7" s="1"/>
  <c r="I298" i="7"/>
  <c r="J298" i="7" s="1"/>
  <c r="I61" i="7"/>
  <c r="J61" i="7" s="1"/>
  <c r="I259" i="7"/>
  <c r="J259" i="7" s="1"/>
  <c r="I41" i="7"/>
  <c r="J41" i="7" s="1"/>
  <c r="I121" i="7"/>
  <c r="J121" i="7" s="1"/>
  <c r="I386" i="7"/>
  <c r="J386" i="7" s="1"/>
  <c r="I498" i="7"/>
  <c r="J498" i="7" s="1"/>
  <c r="I507" i="7"/>
  <c r="J507" i="7" s="1"/>
  <c r="I566" i="7"/>
  <c r="J566" i="7" s="1"/>
  <c r="I340" i="7"/>
  <c r="J340" i="7" s="1"/>
  <c r="I74" i="7"/>
  <c r="J74" i="7" s="1"/>
  <c r="I297" i="7"/>
  <c r="J297" i="7" s="1"/>
  <c r="I209" i="7"/>
  <c r="J209" i="7" s="1"/>
  <c r="I23" i="7"/>
  <c r="J23" i="7" s="1"/>
  <c r="I413" i="7"/>
  <c r="J413" i="7" s="1"/>
  <c r="I555" i="7"/>
  <c r="J555" i="7" s="1"/>
  <c r="I425" i="7"/>
  <c r="J425" i="7" s="1"/>
  <c r="I541" i="7"/>
  <c r="J541" i="7" s="1"/>
  <c r="I144" i="7"/>
  <c r="J144" i="7" s="1"/>
  <c r="I387" i="7"/>
  <c r="J387" i="7" s="1"/>
  <c r="I446" i="7"/>
  <c r="J446" i="7" s="1"/>
  <c r="I506" i="7"/>
  <c r="J506" i="7" s="1"/>
  <c r="I334" i="7"/>
  <c r="J334" i="7" s="1"/>
  <c r="I289" i="7"/>
  <c r="J289" i="7" s="1"/>
  <c r="I325" i="7"/>
  <c r="J325" i="7" s="1"/>
  <c r="I302" i="7"/>
  <c r="J302" i="7" s="1"/>
  <c r="I417" i="7"/>
  <c r="J417" i="7" s="1"/>
  <c r="I502" i="7"/>
  <c r="J502" i="7" s="1"/>
  <c r="I202" i="7"/>
  <c r="J202" i="7" s="1"/>
  <c r="I50" i="7"/>
  <c r="J50" i="7" s="1"/>
  <c r="I428" i="7"/>
  <c r="J428" i="7" s="1"/>
  <c r="I370" i="7"/>
  <c r="J370" i="7" s="1"/>
  <c r="I329" i="7"/>
  <c r="J329" i="7" s="1"/>
  <c r="I223" i="7"/>
  <c r="J223" i="7" s="1"/>
  <c r="I277" i="7"/>
  <c r="J277" i="7" s="1"/>
  <c r="I405" i="7"/>
  <c r="J405" i="7" s="1"/>
  <c r="I193" i="7"/>
  <c r="J193" i="7" s="1"/>
  <c r="I376" i="7"/>
  <c r="J376" i="7" s="1"/>
  <c r="I287" i="7"/>
  <c r="J287" i="7" s="1"/>
  <c r="I112" i="7"/>
  <c r="J112" i="7" s="1"/>
  <c r="I510" i="7"/>
  <c r="J510" i="7" s="1"/>
  <c r="I572" i="7"/>
  <c r="J572" i="7" s="1"/>
  <c r="I174" i="7"/>
  <c r="J174" i="7" s="1"/>
  <c r="I141" i="7"/>
  <c r="J141" i="7" s="1"/>
  <c r="I29" i="7"/>
  <c r="J29" i="7" s="1"/>
  <c r="I166" i="7"/>
  <c r="J166" i="7" s="1"/>
  <c r="I332" i="7"/>
  <c r="J332" i="7" s="1"/>
  <c r="I161" i="7"/>
  <c r="J161" i="7" s="1"/>
  <c r="I351" i="7"/>
  <c r="J351" i="7" s="1"/>
  <c r="I543" i="7"/>
  <c r="J543" i="7" s="1"/>
  <c r="I181" i="7"/>
  <c r="J181" i="7" s="1"/>
  <c r="I451" i="7"/>
  <c r="J451" i="7" s="1"/>
  <c r="I406" i="7"/>
  <c r="J406" i="7" s="1"/>
  <c r="I36" i="7"/>
  <c r="J36" i="7" s="1"/>
  <c r="I117" i="7"/>
  <c r="J117" i="7" s="1"/>
  <c r="I216" i="7"/>
  <c r="J216" i="7" s="1"/>
  <c r="I14" i="7"/>
  <c r="J14" i="7" s="1"/>
  <c r="I188" i="7"/>
  <c r="J188" i="7" s="1"/>
  <c r="I108" i="7"/>
  <c r="J108" i="7" s="1"/>
  <c r="I374" i="7"/>
  <c r="J374" i="7" s="1"/>
  <c r="I218" i="7"/>
  <c r="J218" i="7" s="1"/>
  <c r="I546" i="7"/>
  <c r="J546" i="7" s="1"/>
  <c r="I214" i="7"/>
  <c r="J214" i="7" s="1"/>
  <c r="I518" i="7"/>
  <c r="J518" i="7" s="1"/>
  <c r="I261" i="7"/>
  <c r="J261" i="7" s="1"/>
  <c r="I316" i="7"/>
  <c r="J316" i="7" s="1"/>
  <c r="I379" i="7"/>
  <c r="J379" i="7" s="1"/>
  <c r="I279" i="7"/>
  <c r="J279" i="7" s="1"/>
  <c r="I283" i="7"/>
  <c r="J283" i="7" s="1"/>
  <c r="I204" i="7"/>
  <c r="J204" i="7" s="1"/>
  <c r="I11" i="7"/>
  <c r="J11" i="7" s="1"/>
  <c r="I40" i="7"/>
  <c r="J40" i="7" s="1"/>
  <c r="I138" i="7"/>
  <c r="J138" i="7" s="1"/>
  <c r="I229" i="7"/>
  <c r="J229" i="7" s="1"/>
  <c r="I382" i="7"/>
  <c r="J382" i="7" s="1"/>
  <c r="I258" i="7"/>
  <c r="J258" i="7" s="1"/>
  <c r="I394" i="7"/>
  <c r="J394" i="7" s="1"/>
  <c r="I276" i="7"/>
  <c r="J276" i="7" s="1"/>
  <c r="I187" i="7"/>
  <c r="J187" i="7" s="1"/>
  <c r="I103" i="7"/>
  <c r="J103" i="7" s="1"/>
  <c r="I116" i="7"/>
  <c r="J116" i="7" s="1"/>
  <c r="I327" i="7"/>
  <c r="J327" i="7" s="1"/>
  <c r="I479" i="7"/>
  <c r="J479" i="7" s="1"/>
  <c r="I199" i="7"/>
  <c r="J199" i="7" s="1"/>
  <c r="I32" i="7"/>
  <c r="J32" i="7" s="1"/>
  <c r="I554" i="7"/>
  <c r="J554" i="7" s="1"/>
  <c r="I115" i="7"/>
  <c r="J115" i="7" s="1"/>
  <c r="I342" i="7"/>
  <c r="J342" i="7" s="1"/>
  <c r="I315" i="7"/>
  <c r="J315" i="7" s="1"/>
  <c r="I486" i="7"/>
  <c r="J486" i="7" s="1"/>
  <c r="I147" i="7"/>
  <c r="J147" i="7" s="1"/>
  <c r="I556" i="7"/>
  <c r="J556" i="7" s="1"/>
  <c r="I336" i="7"/>
  <c r="J336" i="7" s="1"/>
  <c r="I430" i="7"/>
  <c r="J430" i="7" s="1"/>
  <c r="I490" i="7"/>
  <c r="J490" i="7" s="1"/>
  <c r="I504" i="7"/>
  <c r="J504" i="7" s="1"/>
  <c r="I264" i="7"/>
  <c r="J264" i="7" s="1"/>
  <c r="I525" i="7"/>
  <c r="J525" i="7" s="1"/>
  <c r="I295" i="7"/>
  <c r="J295" i="7" s="1"/>
  <c r="I102" i="7"/>
  <c r="J102" i="7" s="1"/>
  <c r="I196" i="7"/>
  <c r="J196" i="7" s="1"/>
  <c r="I160" i="7"/>
  <c r="J160" i="7" s="1"/>
  <c r="I367" i="7"/>
  <c r="J367" i="7" s="1"/>
  <c r="I165" i="7"/>
  <c r="J165" i="7" s="1"/>
  <c r="I158" i="7"/>
  <c r="J158" i="7" s="1"/>
  <c r="I62" i="7"/>
  <c r="J62" i="7" s="1"/>
  <c r="I551" i="7"/>
  <c r="J551" i="7" s="1"/>
  <c r="I44" i="7"/>
  <c r="J44" i="7" s="1"/>
  <c r="I561" i="7"/>
  <c r="J561" i="7" s="1"/>
  <c r="I51" i="7"/>
  <c r="J51" i="7" s="1"/>
  <c r="I238" i="7"/>
  <c r="J238" i="7" s="1"/>
  <c r="I84" i="7"/>
  <c r="J84" i="7" s="1"/>
  <c r="I523" i="7"/>
  <c r="J523" i="7" s="1"/>
  <c r="I195" i="7"/>
  <c r="J195" i="7" s="1"/>
  <c r="I509" i="7"/>
  <c r="J509" i="7" s="1"/>
  <c r="I366" i="7"/>
  <c r="J366" i="7" s="1"/>
  <c r="I33" i="7"/>
  <c r="J33" i="7" s="1"/>
  <c r="I13" i="7"/>
  <c r="J13" i="7" s="1"/>
  <c r="I549" i="7"/>
  <c r="J549" i="7" s="1"/>
  <c r="I149" i="7"/>
  <c r="J149" i="7" s="1"/>
  <c r="I35" i="7"/>
  <c r="J35" i="7" s="1"/>
  <c r="I361" i="7"/>
  <c r="J361" i="7" s="1"/>
  <c r="I369" i="7"/>
  <c r="J369" i="7" s="1"/>
  <c r="I70" i="7"/>
  <c r="J70" i="7" s="1"/>
  <c r="I388" i="7"/>
  <c r="J388" i="7" s="1"/>
  <c r="I16" i="7"/>
  <c r="J16" i="7" s="1"/>
  <c r="I222" i="7"/>
  <c r="J222" i="7" s="1"/>
  <c r="I290" i="7"/>
  <c r="J290" i="7" s="1"/>
  <c r="I533" i="7"/>
  <c r="J533" i="7" s="1"/>
  <c r="I310" i="7"/>
  <c r="J310" i="7" s="1"/>
  <c r="I111" i="7"/>
  <c r="J111" i="7" s="1"/>
  <c r="I247" i="7"/>
  <c r="J247" i="7" s="1"/>
  <c r="I389" i="7"/>
  <c r="J389" i="7" s="1"/>
  <c r="I539" i="7"/>
  <c r="J539" i="7" s="1"/>
  <c r="I300" i="7"/>
  <c r="J300" i="7" s="1"/>
  <c r="I301" i="7"/>
  <c r="J301" i="7" s="1"/>
  <c r="I422" i="7"/>
  <c r="J422" i="7" s="1"/>
  <c r="I393" i="7"/>
  <c r="J393" i="7" s="1"/>
  <c r="I262" i="7"/>
  <c r="J262" i="7" s="1"/>
  <c r="I380" i="7"/>
  <c r="J380" i="7" s="1"/>
  <c r="I184" i="7"/>
  <c r="J184" i="7" s="1"/>
  <c r="I107" i="7"/>
  <c r="J107" i="7" s="1"/>
  <c r="I156" i="7"/>
  <c r="J156" i="7" s="1"/>
  <c r="I265" i="7"/>
  <c r="J265" i="7" s="1"/>
  <c r="I176" i="7"/>
  <c r="J176" i="7" s="1"/>
  <c r="I432" i="7"/>
  <c r="J432" i="7" s="1"/>
  <c r="I309" i="7"/>
  <c r="J309" i="7" s="1"/>
  <c r="I390" i="7"/>
  <c r="J390" i="7" s="1"/>
  <c r="I24" i="7"/>
  <c r="J24" i="7" s="1"/>
  <c r="I420" i="7"/>
  <c r="J420" i="7" s="1"/>
  <c r="I535" i="7"/>
  <c r="J535" i="7" s="1"/>
  <c r="I426" i="7"/>
  <c r="J426" i="7" s="1"/>
  <c r="I395" i="7"/>
  <c r="J395" i="7" s="1"/>
  <c r="I60" i="7"/>
  <c r="J60" i="7" s="1"/>
  <c r="I207" i="7"/>
  <c r="J207" i="7" s="1"/>
  <c r="I559" i="7"/>
  <c r="J559" i="7" s="1"/>
  <c r="I155" i="7"/>
  <c r="J155" i="7" s="1"/>
  <c r="I150" i="7"/>
  <c r="J150" i="7" s="1"/>
  <c r="I396" i="7"/>
  <c r="J396" i="7" s="1"/>
  <c r="I501" i="7"/>
  <c r="J501" i="7" s="1"/>
  <c r="I27" i="7"/>
  <c r="J27" i="7" s="1"/>
  <c r="I377" i="7"/>
  <c r="J377" i="7" s="1"/>
  <c r="I106" i="7"/>
  <c r="J106" i="7" s="1"/>
  <c r="I448" i="7"/>
  <c r="J448" i="7" s="1"/>
  <c r="I69" i="7"/>
  <c r="J69" i="7" s="1"/>
  <c r="I296" i="7"/>
  <c r="J296" i="7" s="1"/>
  <c r="I86" i="7"/>
  <c r="J86" i="7" s="1"/>
  <c r="I319" i="7"/>
  <c r="J319" i="7" s="1"/>
  <c r="I529" i="7"/>
  <c r="J529" i="7" s="1"/>
  <c r="I364" i="7"/>
  <c r="J364" i="7" s="1"/>
  <c r="I307" i="7"/>
  <c r="J307" i="7" s="1"/>
  <c r="I375" i="7"/>
  <c r="J375" i="7" s="1"/>
  <c r="I331" i="7"/>
  <c r="J331" i="7" s="1"/>
  <c r="I431" i="7"/>
  <c r="J431" i="7" s="1"/>
  <c r="I99" i="7"/>
  <c r="J99" i="7" s="1"/>
  <c r="I574" i="7"/>
  <c r="J574" i="7" s="1"/>
  <c r="I320" i="7"/>
  <c r="J320" i="7" s="1"/>
  <c r="I536" i="7"/>
  <c r="J536" i="7" s="1"/>
  <c r="I338" i="7"/>
  <c r="J338" i="7" s="1"/>
  <c r="I131" i="7"/>
  <c r="J131" i="7" s="1"/>
  <c r="I79" i="7"/>
  <c r="J79" i="7" s="1"/>
  <c r="I142" i="7"/>
  <c r="J142" i="7" s="1"/>
  <c r="I491" i="7"/>
  <c r="J491" i="7" s="1"/>
  <c r="I435" i="7"/>
  <c r="J435" i="7" s="1"/>
  <c r="I515" i="7"/>
  <c r="J515" i="7" s="1"/>
  <c r="I139" i="7"/>
  <c r="J139" i="7" s="1"/>
  <c r="I145" i="7"/>
  <c r="J145" i="7" s="1"/>
  <c r="I251" i="7"/>
  <c r="J251" i="7" s="1"/>
  <c r="I492" i="7"/>
  <c r="J492" i="7" s="1"/>
  <c r="I458" i="7"/>
  <c r="J458" i="7" s="1"/>
  <c r="I95" i="7"/>
  <c r="J95" i="7" s="1"/>
  <c r="I170" i="7"/>
  <c r="J170" i="7" s="1"/>
  <c r="I494" i="7"/>
  <c r="J494" i="7" s="1"/>
  <c r="I240" i="7"/>
  <c r="J240" i="7" s="1"/>
  <c r="I197" i="7"/>
  <c r="J197" i="7" s="1"/>
  <c r="I76" i="7"/>
  <c r="J76" i="7" s="1"/>
  <c r="I429" i="7"/>
  <c r="J429" i="7" s="1"/>
  <c r="I328" i="7"/>
  <c r="J328" i="7" s="1"/>
  <c r="I570" i="7"/>
  <c r="J570" i="7" s="1"/>
  <c r="I438" i="7"/>
  <c r="J438" i="7" s="1"/>
  <c r="I215" i="7"/>
  <c r="J215" i="7" s="1"/>
  <c r="I461" i="7"/>
  <c r="J461" i="7" s="1"/>
  <c r="I52" i="7"/>
  <c r="J52" i="7" s="1"/>
  <c r="I275" i="7"/>
  <c r="J275" i="7" s="1"/>
  <c r="I171" i="7"/>
  <c r="J171" i="7" s="1"/>
  <c r="I246" i="7"/>
  <c r="J246" i="7" s="1"/>
  <c r="I318" i="7"/>
  <c r="J318" i="7" s="1"/>
  <c r="I312" i="7"/>
  <c r="J312" i="7" s="1"/>
  <c r="I573" i="7"/>
  <c r="J573" i="7" s="1"/>
  <c r="I263" i="7"/>
  <c r="J263" i="7" s="1"/>
  <c r="I534" i="7"/>
  <c r="J534" i="7" s="1"/>
  <c r="I321" i="7"/>
  <c r="J321" i="7" s="1"/>
  <c r="I81" i="7"/>
  <c r="J81" i="7" s="1"/>
  <c r="I226" i="7"/>
  <c r="J226" i="7" s="1"/>
  <c r="I67" i="7"/>
  <c r="J67" i="7" s="1"/>
  <c r="I242" i="7"/>
  <c r="J242" i="7" s="1"/>
  <c r="I162" i="7"/>
  <c r="J162" i="7" s="1"/>
  <c r="I558" i="7"/>
  <c r="J558" i="7" s="1"/>
  <c r="I109" i="7"/>
  <c r="J109" i="7" s="1"/>
  <c r="I12" i="7"/>
  <c r="J12" i="7" s="1"/>
  <c r="I217" i="7"/>
  <c r="J217" i="7" s="1"/>
  <c r="I203" i="7"/>
  <c r="J203" i="7" s="1"/>
  <c r="I452" i="7"/>
  <c r="J452" i="7" s="1"/>
  <c r="I547" i="7"/>
  <c r="J547" i="7" s="1"/>
  <c r="I175" i="7"/>
  <c r="J175" i="7" s="1"/>
  <c r="I496" i="7"/>
  <c r="J496" i="7" s="1"/>
  <c r="I468" i="7"/>
  <c r="J468" i="7" s="1"/>
  <c r="I474" i="7"/>
  <c r="J474" i="7" s="1"/>
  <c r="I154" i="7"/>
  <c r="J154" i="7" s="1"/>
  <c r="I125" i="7"/>
  <c r="J125" i="7" s="1"/>
  <c r="I201" i="7"/>
  <c r="J201" i="7" s="1"/>
  <c r="I562" i="7"/>
  <c r="J562" i="7" s="1"/>
  <c r="I571" i="7"/>
  <c r="J571" i="7" s="1"/>
  <c r="I434" i="7"/>
  <c r="J434" i="7" s="1"/>
  <c r="I575" i="7"/>
  <c r="J575" i="7" s="1"/>
  <c r="I85" i="7"/>
  <c r="J85" i="7" s="1"/>
  <c r="I235" i="7"/>
  <c r="J235" i="7" s="1"/>
  <c r="I255" i="7"/>
  <c r="J255" i="7" s="1"/>
  <c r="I335" i="7"/>
  <c r="J335" i="7" s="1"/>
  <c r="I568" i="7"/>
  <c r="J568" i="7" s="1"/>
  <c r="I391" i="7"/>
  <c r="J391" i="7" s="1"/>
  <c r="I96" i="7"/>
  <c r="J96" i="7" s="1"/>
  <c r="I476" i="7"/>
  <c r="J476" i="7" s="1"/>
  <c r="I548" i="7"/>
  <c r="J548" i="7" s="1"/>
  <c r="I514" i="7"/>
  <c r="J514" i="7" s="1"/>
  <c r="I192" i="7"/>
  <c r="J192" i="7" s="1"/>
  <c r="I119" i="7"/>
  <c r="J119" i="7" s="1"/>
  <c r="I250" i="7"/>
  <c r="J250" i="7" s="1"/>
  <c r="I454" i="7"/>
  <c r="J454" i="7" s="1"/>
  <c r="I415" i="7"/>
  <c r="J415" i="7" s="1"/>
  <c r="I464" i="7"/>
  <c r="J464" i="7" s="1"/>
  <c r="I487" i="7"/>
  <c r="J487" i="7" s="1"/>
  <c r="I19" i="7"/>
  <c r="J19" i="7" s="1"/>
  <c r="I114" i="7"/>
  <c r="J114" i="7" s="1"/>
  <c r="I282" i="7"/>
  <c r="J282" i="7" s="1"/>
  <c r="I530" i="7"/>
  <c r="J530" i="7" s="1"/>
  <c r="I314" i="7"/>
  <c r="J314" i="7" s="1"/>
  <c r="I88" i="7"/>
  <c r="J88" i="7" s="1"/>
  <c r="I9" i="7"/>
  <c r="J9" i="7" s="1"/>
  <c r="I278" i="7"/>
  <c r="J278" i="7" s="1"/>
  <c r="I526" i="7"/>
  <c r="J526" i="7" s="1"/>
  <c r="I333" i="7"/>
  <c r="J333" i="7" s="1"/>
  <c r="I129" i="7"/>
  <c r="J129" i="7" s="1"/>
  <c r="I244" i="7"/>
  <c r="J244" i="7" s="1"/>
  <c r="I71" i="7"/>
  <c r="J71" i="7" s="1"/>
  <c r="I163" i="7"/>
  <c r="J163" i="7" s="1"/>
  <c r="I260" i="7"/>
  <c r="J260" i="7" s="1"/>
  <c r="I368" i="7"/>
  <c r="J368" i="7" s="1"/>
  <c r="I245" i="7"/>
  <c r="J245" i="7" s="1"/>
  <c r="I236" i="7"/>
  <c r="J236" i="7" s="1"/>
  <c r="I243" i="7"/>
  <c r="J243" i="7" s="1"/>
  <c r="I37" i="7"/>
  <c r="J37" i="7" s="1"/>
  <c r="I137" i="7"/>
  <c r="J137" i="7" s="1"/>
  <c r="I267" i="7"/>
  <c r="J267" i="7" s="1"/>
  <c r="J7" i="7" l="1"/>
  <c r="I7" i="7"/>
</calcChain>
</file>

<file path=xl/sharedStrings.xml><?xml version="1.0" encoding="utf-8"?>
<sst xmlns="http://schemas.openxmlformats.org/spreadsheetml/2006/main" count="2360" uniqueCount="1397">
  <si>
    <t xml:space="preserve">New York State Department of Health </t>
  </si>
  <si>
    <t xml:space="preserve"> </t>
  </si>
  <si>
    <t>NHQP Contribution</t>
  </si>
  <si>
    <t>NHQP Award</t>
  </si>
  <si>
    <t xml:space="preserve">NET  </t>
  </si>
  <si>
    <t>OPCERT</t>
  </si>
  <si>
    <t>Quality Score</t>
  </si>
  <si>
    <t>JKL</t>
  </si>
  <si>
    <t>Contribution to the $50M pool</t>
  </si>
  <si>
    <t>Medicaid Revenue x AWARD FACTOR</t>
  </si>
  <si>
    <t>Share of $50 million</t>
  </si>
  <si>
    <t>Net Contribution / Award</t>
  </si>
  <si>
    <t>2950302N</t>
  </si>
  <si>
    <t>A Holly Patterson Extended Care Facility</t>
  </si>
  <si>
    <t>2725301N</t>
  </si>
  <si>
    <t>Aaron Manor Rehabilitation and Nursing Center</t>
  </si>
  <si>
    <t>0420302N</t>
  </si>
  <si>
    <t>Absolut Center for Nursing and Rehabilitation at Allegany, LLC</t>
  </si>
  <si>
    <t>1422303N</t>
  </si>
  <si>
    <t>Absolut Center for Nursing and Rehabilitation at Aurora Park, LLC</t>
  </si>
  <si>
    <t>0302303N</t>
  </si>
  <si>
    <t>Absolut Center for Nursing and Rehabilitation at Endicott, LLC</t>
  </si>
  <si>
    <t>3158302N</t>
  </si>
  <si>
    <t>Absolut Center for Nursing and Rehabilitation at Gasport, LLC</t>
  </si>
  <si>
    <t>5026301N</t>
  </si>
  <si>
    <t>Absolut Center for Nursing and Rehabilitation at Three Rivers, LLC</t>
  </si>
  <si>
    <t>0675302N</t>
  </si>
  <si>
    <t>Absolut Center for Nursing and Rehabilitation at Westfield, LLC</t>
  </si>
  <si>
    <t>5155301N</t>
  </si>
  <si>
    <t>Acadia Center for Nursing and Rehabilitation</t>
  </si>
  <si>
    <t>5220303N</t>
  </si>
  <si>
    <t>Achieve Rehab and Nursing Facility</t>
  </si>
  <si>
    <t>5907318N</t>
  </si>
  <si>
    <t>Adira at Riverside Rehabilitation and Nursing</t>
  </si>
  <si>
    <t>5154323N</t>
  </si>
  <si>
    <t>Affinity Skilled Living and Rehabilitation Center</t>
  </si>
  <si>
    <t>0153302N</t>
  </si>
  <si>
    <t>1624000N</t>
  </si>
  <si>
    <t>Alice Hyde Medical Center</t>
  </si>
  <si>
    <t>2129303N</t>
  </si>
  <si>
    <t>Alpine Rehabilitation and Nursing Center</t>
  </si>
  <si>
    <t>7002356N</t>
  </si>
  <si>
    <t>Amsterdam Nursing Home Corp (1992)</t>
  </si>
  <si>
    <t>5926300N</t>
  </si>
  <si>
    <t>Andrus On Hudson</t>
  </si>
  <si>
    <t>5153311N</t>
  </si>
  <si>
    <t>Apex Rehabilitation &amp; Care Center</t>
  </si>
  <si>
    <t>7001378N</t>
  </si>
  <si>
    <t>Atrium Center for Rehabilitation and Nursing</t>
  </si>
  <si>
    <t>0501310N</t>
  </si>
  <si>
    <t>Auburn Rehabilitation &amp; Nursing Center</t>
  </si>
  <si>
    <t>3801000N</t>
  </si>
  <si>
    <t>Aurelia Osborn Fox Memorial Hospital</t>
  </si>
  <si>
    <t>1430301N</t>
  </si>
  <si>
    <t>Autumn View Health Care Facility, LLC</t>
  </si>
  <si>
    <t>2520301N</t>
  </si>
  <si>
    <t>Avon Nursing Home, LLC</t>
  </si>
  <si>
    <t>7000319N</t>
  </si>
  <si>
    <t>Bainbridge Nursing &amp; Rehabilitation Center</t>
  </si>
  <si>
    <t>4620300N</t>
  </si>
  <si>
    <t>7000389N</t>
  </si>
  <si>
    <t>5904317N</t>
  </si>
  <si>
    <t>Bayberry Nursing Home</t>
  </si>
  <si>
    <t>7003412N</t>
  </si>
  <si>
    <t>Beach Gardens Rehab and Nursing Center</t>
  </si>
  <si>
    <t>2902303N</t>
  </si>
  <si>
    <t>Beach Terrace Care Center</t>
  </si>
  <si>
    <t>7003401N</t>
  </si>
  <si>
    <t>Beacon Rehabilitation and Nursing Center</t>
  </si>
  <si>
    <t>7001805N</t>
  </si>
  <si>
    <t>Bedford Center for Nursing and Rehabilitation</t>
  </si>
  <si>
    <t>5401312N</t>
  </si>
  <si>
    <t>Beechtree Center for Rehabilitation and Nursing</t>
  </si>
  <si>
    <t>1451306N</t>
  </si>
  <si>
    <t>Beechwood Homes</t>
  </si>
  <si>
    <t>2950301N</t>
  </si>
  <si>
    <t>Belair Care Center Inc</t>
  </si>
  <si>
    <t>5151321N</t>
  </si>
  <si>
    <t>Bellhaven Center for Rehabilitation and Nursing Care</t>
  </si>
  <si>
    <t>7001396N</t>
  </si>
  <si>
    <t>Bensonhurst Center for Rehabilitation and Healthcare</t>
  </si>
  <si>
    <t>5101301N</t>
  </si>
  <si>
    <t>Berkshire Nursing &amp; Rehabilitation  Center</t>
  </si>
  <si>
    <t>Beth Abraham Center for Rehabilitation and Nursing</t>
  </si>
  <si>
    <t>3201308N</t>
  </si>
  <si>
    <t>Bethany Gardens Skilled Living Center</t>
  </si>
  <si>
    <t>0722301N</t>
  </si>
  <si>
    <t>Bethany Nursing Home &amp; Health Related Facility Inc</t>
  </si>
  <si>
    <t>Bethel Nursing &amp; Rehabilitation Center</t>
  </si>
  <si>
    <t>5905303N</t>
  </si>
  <si>
    <t>Bethel Nursing Home Company Inc</t>
  </si>
  <si>
    <t>0151300N</t>
  </si>
  <si>
    <t>Bethlehem Commons Care Center</t>
  </si>
  <si>
    <t>Betsy Ross Rehabilitation Center, Inc</t>
  </si>
  <si>
    <t>7003352N</t>
  </si>
  <si>
    <t>Bezalel Rehabilitation and Nursing Center</t>
  </si>
  <si>
    <t>7001394N</t>
  </si>
  <si>
    <t>Boro Park Center for Rehabilitation and Healthcare</t>
  </si>
  <si>
    <t>Briarcliff Manor Center for Rehabilitation and Nursing Care</t>
  </si>
  <si>
    <t>7003309N</t>
  </si>
  <si>
    <t>Bridge View Nursing Home</t>
  </si>
  <si>
    <t>0301308N</t>
  </si>
  <si>
    <t>Bridgewater Center for Rehabilitation &amp; Nursing, LLC</t>
  </si>
  <si>
    <t>2701354N</t>
  </si>
  <si>
    <t>Brighton Manor</t>
  </si>
  <si>
    <t>3101307N</t>
  </si>
  <si>
    <t>7000381N</t>
  </si>
  <si>
    <t>Bronx Center for Rehabilitation &amp; Health Care</t>
  </si>
  <si>
    <t>7000397N</t>
  </si>
  <si>
    <t>Bronx Gardens Rehabilitation and Nursing Center</t>
  </si>
  <si>
    <t>7000364N</t>
  </si>
  <si>
    <t>7000380N</t>
  </si>
  <si>
    <t>Bronx Park Rehabilitation &amp; Nursing Center</t>
  </si>
  <si>
    <t>5123304N</t>
  </si>
  <si>
    <t>Brookhaven Health Care Facility, LLC</t>
  </si>
  <si>
    <t>7003399N</t>
  </si>
  <si>
    <t>Brookhaven Rehabilitation &amp; Health Care Center LLC</t>
  </si>
  <si>
    <t>7001388N</t>
  </si>
  <si>
    <t>Brooklyn Center for Rehabilitation and Residential Health Care</t>
  </si>
  <si>
    <t>7001800N</t>
  </si>
  <si>
    <t>Brooklyn Gardens Nursing &amp; Rehabilitation Center</t>
  </si>
  <si>
    <t>7001308N</t>
  </si>
  <si>
    <t>Brooklyn United Methodist Church Home</t>
  </si>
  <si>
    <t>7001382N</t>
  </si>
  <si>
    <t>Brooklyn-Queens Nursing Home</t>
  </si>
  <si>
    <t>Brookside Multicare Nursing Center</t>
  </si>
  <si>
    <t>1456300N</t>
  </si>
  <si>
    <t>Brothers of Mercy Nursing &amp; Rehabilitation Center</t>
  </si>
  <si>
    <t>1401341N</t>
  </si>
  <si>
    <t>Buffalo Center for Rehabilitation and Nursing</t>
  </si>
  <si>
    <t>7001364N</t>
  </si>
  <si>
    <t>Bushwick Center for Rehabilitation and Health Care</t>
  </si>
  <si>
    <t>3557302N</t>
  </si>
  <si>
    <t>Campbell Hall Rehabilitation Center Inc</t>
  </si>
  <si>
    <t>2850301N</t>
  </si>
  <si>
    <t>Capstone Center for Rehabilitation and Nursing</t>
  </si>
  <si>
    <t>5153306N</t>
  </si>
  <si>
    <t>Carillon Nursing and Rehabilitation Center</t>
  </si>
  <si>
    <t>7004310N</t>
  </si>
  <si>
    <t>Carmel Richmond Healthcare and Rehabilitation Center</t>
  </si>
  <si>
    <t>7001366N</t>
  </si>
  <si>
    <t>Caton Park Rehabilitation and Nursing Center, LLC</t>
  </si>
  <si>
    <t>5401311N</t>
  </si>
  <si>
    <t>Cedar Manor Nursing &amp; Rehabilitation Center</t>
  </si>
  <si>
    <t>2952308N</t>
  </si>
  <si>
    <t>Central Island Healthcare</t>
  </si>
  <si>
    <t>3301326N</t>
  </si>
  <si>
    <t>Central Park Rehabilitation and Nursing Center</t>
  </si>
  <si>
    <t>0901001N</t>
  </si>
  <si>
    <t>Champlain Valley Physicians Hospital Medical Center SNF</t>
  </si>
  <si>
    <t>7003351N</t>
  </si>
  <si>
    <t>Chapin Home for the Aging</t>
  </si>
  <si>
    <t>3227304N</t>
  </si>
  <si>
    <t>Charles T Sitrin Health Care Center Inc</t>
  </si>
  <si>
    <t>0823300N</t>
  </si>
  <si>
    <t>ChaseHealth Rehab and Residential Care</t>
  </si>
  <si>
    <t>0601304N</t>
  </si>
  <si>
    <t>Chautauqua Nursing and Rehabilitation Center</t>
  </si>
  <si>
    <t>0701301N</t>
  </si>
  <si>
    <t>Chemung County Health Center-Nursing Facility</t>
  </si>
  <si>
    <t>0824000N</t>
  </si>
  <si>
    <t>3801304N</t>
  </si>
  <si>
    <t>Chestnut Park Rehabilitation and Nursing Center</t>
  </si>
  <si>
    <t>2701339N</t>
  </si>
  <si>
    <t>Church Home of the Protestant Episcopal Church</t>
  </si>
  <si>
    <t>7003380N</t>
  </si>
  <si>
    <t>Cliffside Rehabilitation &amp; Residential Health Care Center</t>
  </si>
  <si>
    <t>3421000N</t>
  </si>
  <si>
    <t>Clifton Springs Hospital and Clinic Extended Care</t>
  </si>
  <si>
    <t>0952300N</t>
  </si>
  <si>
    <t>Clinton County Nursing Home</t>
  </si>
  <si>
    <t>7004321N</t>
  </si>
  <si>
    <t>Clove Lakes Health Care and Rehabilitation Center, Inc</t>
  </si>
  <si>
    <t>7001323N</t>
  </si>
  <si>
    <t>Cobble Hill Health Center, Inc</t>
  </si>
  <si>
    <t>2952310N</t>
  </si>
  <si>
    <t>Cold Spring Hills Center for Nursing and Rehabilitation</t>
  </si>
  <si>
    <t>7002336N</t>
  </si>
  <si>
    <t>Coler Rehabilitation and Nursing Care Center</t>
  </si>
  <si>
    <t>3201311N</t>
  </si>
  <si>
    <t>Colonial Park Rehabilitation and Nursing Center</t>
  </si>
  <si>
    <t>1421308N</t>
  </si>
  <si>
    <t>Comprehensive Rehabilitation and Nursing Center at Williamsville</t>
  </si>
  <si>
    <t>7001348N</t>
  </si>
  <si>
    <t>7000375N</t>
  </si>
  <si>
    <t>Concourse Rehabilitation and Nursing Center, Inc</t>
  </si>
  <si>
    <t>2525301N</t>
  </si>
  <si>
    <t>Conesus Lake Nursing Home</t>
  </si>
  <si>
    <t>5001300N</t>
  </si>
  <si>
    <t>Corning Center for Rehabilitation and Healthcare</t>
  </si>
  <si>
    <t>1101310N</t>
  </si>
  <si>
    <t>Cortland Park Rehabilitation and Nursing Center</t>
  </si>
  <si>
    <t>1101306N</t>
  </si>
  <si>
    <t>Cortland Regional Nursing and Rehabilitation Center</t>
  </si>
  <si>
    <t>5901307N</t>
  </si>
  <si>
    <t>Cortlandt Healthcare</t>
  </si>
  <si>
    <t>Crest Manor Living and Rehabilitation Center</t>
  </si>
  <si>
    <t>2623300N</t>
  </si>
  <si>
    <t>Crouse Community Center Inc</t>
  </si>
  <si>
    <t>7001398N</t>
  </si>
  <si>
    <t>Crown Heights Center for Nursing and Rehabilitation</t>
  </si>
  <si>
    <t>1101312N</t>
  </si>
  <si>
    <t>Crown Park Rehabilitation and Nursing Center</t>
  </si>
  <si>
    <t>0226000N</t>
  </si>
  <si>
    <t>Cuba Memorial Hospital Inc SNF</t>
  </si>
  <si>
    <t>7003413N</t>
  </si>
  <si>
    <t>Cypress Garden Center for Nursing and Rehabilitation</t>
  </si>
  <si>
    <t>5150302N</t>
  </si>
  <si>
    <t>Daleview Care Center</t>
  </si>
  <si>
    <t>0101312N</t>
  </si>
  <si>
    <t>Daughters of Sarah Nursing Center</t>
  </si>
  <si>
    <t>3103000N</t>
  </si>
  <si>
    <t>Degraff Memorial Hospital-Skilled Nursing Facility</t>
  </si>
  <si>
    <t>Diamond Hill Nursing and Rehabilitation Center</t>
  </si>
  <si>
    <t>7001393N</t>
  </si>
  <si>
    <t>Ditmas Park Care Center</t>
  </si>
  <si>
    <t>7001380N</t>
  </si>
  <si>
    <t>Dr Susan Smith Mckinney Nursing and Rehabilitation Center</t>
  </si>
  <si>
    <t>7003359N</t>
  </si>
  <si>
    <t>Dry Harbor Nursing Home</t>
  </si>
  <si>
    <t>5904321N</t>
  </si>
  <si>
    <t>Dumont Center for Rehabilitation and Nursing Care</t>
  </si>
  <si>
    <t>7000360N</t>
  </si>
  <si>
    <t>East Haven Nursing &amp; Rehabilitation Center</t>
  </si>
  <si>
    <t>5150303N</t>
  </si>
  <si>
    <t>East Neck Nursing &amp; Rehabilitation Center</t>
  </si>
  <si>
    <t>East Side Nursing Home</t>
  </si>
  <si>
    <t>7000383N</t>
  </si>
  <si>
    <t>Eastchester Rehabilitation and Health Care Center</t>
  </si>
  <si>
    <t>4102311N</t>
  </si>
  <si>
    <t>Eddy Heritage House Nursing and Rehabilitation Center</t>
  </si>
  <si>
    <t>0102001N</t>
  </si>
  <si>
    <t>Eddy Village Green</t>
  </si>
  <si>
    <t>0151301N</t>
  </si>
  <si>
    <t>Eddy Village Green at Beverwyck</t>
  </si>
  <si>
    <t>2754304N</t>
  </si>
  <si>
    <t>Edna Tina Wilson Living Center</t>
  </si>
  <si>
    <t>7004303N</t>
  </si>
  <si>
    <t>Eger Health Care and Rehabilitation Center</t>
  </si>
  <si>
    <t>0722304N</t>
  </si>
  <si>
    <t>Elcor Nursing and Rehabilitation Center</t>
  </si>
  <si>
    <t>1451307N</t>
  </si>
  <si>
    <t>Elderwood at Amherst</t>
  </si>
  <si>
    <t>1455303N</t>
  </si>
  <si>
    <t>Elderwood at Cheektowaga</t>
  </si>
  <si>
    <t>1464302N</t>
  </si>
  <si>
    <t>Elderwood at Grand Island</t>
  </si>
  <si>
    <t>1430303N</t>
  </si>
  <si>
    <t>Elderwood at Hamburg</t>
  </si>
  <si>
    <t>5034300N</t>
  </si>
  <si>
    <t>Elderwood at Hornell</t>
  </si>
  <si>
    <t>1406303N</t>
  </si>
  <si>
    <t>Elderwood at Lancaster</t>
  </si>
  <si>
    <t>3331301N</t>
  </si>
  <si>
    <t>Elderwood at Liverpool</t>
  </si>
  <si>
    <t>5320302N</t>
  </si>
  <si>
    <t>Elderwood at Waverly</t>
  </si>
  <si>
    <t>3121304N</t>
  </si>
  <si>
    <t>Elderwood at Wheatfield</t>
  </si>
  <si>
    <t>1421307N</t>
  </si>
  <si>
    <t>Elderwood at Williamsville</t>
  </si>
  <si>
    <t>1560302N</t>
  </si>
  <si>
    <t>Elderwood of Uihlein at Lake Placid</t>
  </si>
  <si>
    <t>0301307N</t>
  </si>
  <si>
    <t>Elizabeth Church Manor Nursing Home</t>
  </si>
  <si>
    <t>4601001N</t>
  </si>
  <si>
    <t>Ellis Residential &amp; Rehabilitation Center</t>
  </si>
  <si>
    <t>7003396N</t>
  </si>
  <si>
    <t>Elmhurst Care Center, Inc</t>
  </si>
  <si>
    <t>1552300N</t>
  </si>
  <si>
    <t>Essex Center for Rehabilitation and Healthcare</t>
  </si>
  <si>
    <t>4152305N</t>
  </si>
  <si>
    <t>Evergreen Commons Rehabilitation and Nursing Center</t>
  </si>
  <si>
    <t>2952309N</t>
  </si>
  <si>
    <t>Excel at Woodbury for Rehabilitation and Nursing, LLC</t>
  </si>
  <si>
    <t>Fairport Baptist Homes</t>
  </si>
  <si>
    <t>7003375N</t>
  </si>
  <si>
    <t>Fairview Nursing Care Center Inc</t>
  </si>
  <si>
    <t>Far Rockaway Center for Rehabilitation and Nursing</t>
  </si>
  <si>
    <t>1435302N</t>
  </si>
  <si>
    <t>Father Baker Manor</t>
  </si>
  <si>
    <t>1327300N</t>
  </si>
  <si>
    <t>Ferncliff Nursing Home Co Inc</t>
  </si>
  <si>
    <t>1427303N</t>
  </si>
  <si>
    <t>Fiddlers Green Manor Rehabilitation and Nursing Center</t>
  </si>
  <si>
    <t>7000385N</t>
  </si>
  <si>
    <t>Fieldston Lodge Care Center</t>
  </si>
  <si>
    <t>0501000N</t>
  </si>
  <si>
    <t>Finger Lakes Center for Living</t>
  </si>
  <si>
    <t>Fishkill Center for Rehabilitation and Nursing</t>
  </si>
  <si>
    <t>7000395N</t>
  </si>
  <si>
    <t>Fordham Nursing and Rehabilitation Center</t>
  </si>
  <si>
    <t>7003394N</t>
  </si>
  <si>
    <t>Forest Hills Care Center</t>
  </si>
  <si>
    <t>7003387N</t>
  </si>
  <si>
    <t>Forest View Center for Rehabilitation &amp; Nursing</t>
  </si>
  <si>
    <t>5724302N</t>
  </si>
  <si>
    <t>Fort Hudson Nursing Center, Inc.</t>
  </si>
  <si>
    <t>7002359N</t>
  </si>
  <si>
    <t>Fort Tryon Center for Rehabilitation and Nursing</t>
  </si>
  <si>
    <t>Four Seasons Nursing and Rehabilitation Center</t>
  </si>
  <si>
    <t>7003402N</t>
  </si>
  <si>
    <t>Franklin Center for Rehabilitation and Nursing</t>
  </si>
  <si>
    <t>4350305N</t>
  </si>
  <si>
    <t>Friedwald Center for Rehabilitation and Nursing, LLC</t>
  </si>
  <si>
    <t>1754301N</t>
  </si>
  <si>
    <t>Fulton Center for Rehabilitation and Healthcare</t>
  </si>
  <si>
    <t>2950317N</t>
  </si>
  <si>
    <t>Fulton Commons Care Center Inc</t>
  </si>
  <si>
    <t>2950316N</t>
  </si>
  <si>
    <t>Garden Care Center</t>
  </si>
  <si>
    <t>1455300N</t>
  </si>
  <si>
    <t>Garden Gate Health Care Facility</t>
  </si>
  <si>
    <t>2901305N</t>
  </si>
  <si>
    <t>Glen Cove Center for Nursing and Rehabilitation</t>
  </si>
  <si>
    <t>5904318N</t>
  </si>
  <si>
    <t>Glen Island Center for Nursing and Rehabilitation</t>
  </si>
  <si>
    <t>4651300N</t>
  </si>
  <si>
    <t>Glendale Home-Schdy Cnty Dept Social Services</t>
  </si>
  <si>
    <t>7000376N</t>
  </si>
  <si>
    <t>Gold Crest Care Center</t>
  </si>
  <si>
    <t>7004322N</t>
  </si>
  <si>
    <t>Golden Gate Rehabilitation &amp; Health Care Center</t>
  </si>
  <si>
    <t>5501311N</t>
  </si>
  <si>
    <t>Golden Hill Nursing and Rehabilitation Center</t>
  </si>
  <si>
    <t>5154310N</t>
  </si>
  <si>
    <t>0301305N</t>
  </si>
  <si>
    <t>Good Shepherd-Fairview Home Inc</t>
  </si>
  <si>
    <t>Gowanda Rehabilitation and Nursing Center</t>
  </si>
  <si>
    <t>7000361N</t>
  </si>
  <si>
    <t>Grand Manor Nursing &amp; Rehabilitation Center</t>
  </si>
  <si>
    <t>2902304N</t>
  </si>
  <si>
    <t>Grandell Rehabilitation and Nursing Center</t>
  </si>
  <si>
    <t>1953300N</t>
  </si>
  <si>
    <t>Greene Meadows Nursing and Rehabilitation Center</t>
  </si>
  <si>
    <t>1467301N</t>
  </si>
  <si>
    <t>Greenfield Health &amp; Rehab Center</t>
  </si>
  <si>
    <t>5401305N</t>
  </si>
  <si>
    <t>Groton Community Health Care Center Residential Care Facility</t>
  </si>
  <si>
    <t>5153307N</t>
  </si>
  <si>
    <t>Gurwin Jewish Nursing and Rehabilitation Center</t>
  </si>
  <si>
    <t>2701364N</t>
  </si>
  <si>
    <t>Hamilton Manor Nursing Home</t>
  </si>
  <si>
    <t>7001034N</t>
  </si>
  <si>
    <t>Hamilton Park Nursing and Rehabilitation Center</t>
  </si>
  <si>
    <t>1406301N</t>
  </si>
  <si>
    <t>Harris Hill Nursing Facility, LLC</t>
  </si>
  <si>
    <t>7003378N</t>
  </si>
  <si>
    <t>Haven Manor Health Care Center,LLC</t>
  </si>
  <si>
    <t>7001369N</t>
  </si>
  <si>
    <t>Haym Solomon Home for the Aged</t>
  </si>
  <si>
    <t>7000302N</t>
  </si>
  <si>
    <t>Hebrew Home for the Aged at Riverdale</t>
  </si>
  <si>
    <t>2906304N</t>
  </si>
  <si>
    <t>Hempstead Park Nursing Home</t>
  </si>
  <si>
    <t>7002337N</t>
  </si>
  <si>
    <t>Henry J. Carter Skilled Nursing Facility</t>
  </si>
  <si>
    <t>0658301N</t>
  </si>
  <si>
    <t>0602310N</t>
  </si>
  <si>
    <t>0662301N</t>
  </si>
  <si>
    <t>Heritage Village Rehab and Skilled Nursing, Inc.</t>
  </si>
  <si>
    <t>2951306N</t>
  </si>
  <si>
    <t>Highfield Gardens Care Center of Great Neck</t>
  </si>
  <si>
    <t>7003363N</t>
  </si>
  <si>
    <t>Highland Care Center</t>
  </si>
  <si>
    <t>4402300N</t>
  </si>
  <si>
    <t>Highland Nursing Home Inc</t>
  </si>
  <si>
    <t>0228306N</t>
  </si>
  <si>
    <t>Highland Park Rehabilitation and Nursing Center</t>
  </si>
  <si>
    <t>3501305N</t>
  </si>
  <si>
    <t>Highland Rehabilitation and Nursing Center</t>
  </si>
  <si>
    <t>2763300N</t>
  </si>
  <si>
    <t>Highlands Living Center</t>
  </si>
  <si>
    <t>1401001N</t>
  </si>
  <si>
    <t>Highpointe on Michigan Health Care Facility</t>
  </si>
  <si>
    <t>Hilaire Rehab &amp; Nursing</t>
  </si>
  <si>
    <t>7003350N</t>
  </si>
  <si>
    <t>Hillside Manor Rehab &amp; Extended Care Center</t>
  </si>
  <si>
    <t>7003381N</t>
  </si>
  <si>
    <t>Hollis Park Manor Nursing Home</t>
  </si>
  <si>
    <t>7003409N</t>
  </si>
  <si>
    <t>Holliswood Center for Rehabilitation and Healthcare</t>
  </si>
  <si>
    <t>7001395N</t>
  </si>
  <si>
    <t>Hopkins Center for Rehabilitation and Healthcare</t>
  </si>
  <si>
    <t>7003389N</t>
  </si>
  <si>
    <t>Horizon Care Center</t>
  </si>
  <si>
    <t>5002302N</t>
  </si>
  <si>
    <t>Hornell Gardens, LLC</t>
  </si>
  <si>
    <t>0101315N</t>
  </si>
  <si>
    <t>Hudson Park Rehabilitation and Nursing Center</t>
  </si>
  <si>
    <t>7000394N</t>
  </si>
  <si>
    <t>Hudson Pointe at Riverdale Center for Nursing and Rehabilitation</t>
  </si>
  <si>
    <t>5556302N</t>
  </si>
  <si>
    <t>Hudson Valley Rehabilitation &amp; Extended Care Center</t>
  </si>
  <si>
    <t>1401340N</t>
  </si>
  <si>
    <t>Humboldt House Rehabilitation and Nursing Center</t>
  </si>
  <si>
    <t>5153309N</t>
  </si>
  <si>
    <t>Huntington Hills Center for Health and Rehabilitation</t>
  </si>
  <si>
    <t>4921302N</t>
  </si>
  <si>
    <t>Huntington Living Center</t>
  </si>
  <si>
    <t>0302302N</t>
  </si>
  <si>
    <t>Ideal Senior Living Center</t>
  </si>
  <si>
    <t>5022301N</t>
  </si>
  <si>
    <t>Ira Davenport Memorial Hospital SNF/HRF</t>
  </si>
  <si>
    <t>3353300N</t>
  </si>
  <si>
    <t>Iroquois Nursing Home Inc</t>
  </si>
  <si>
    <t>7002352N</t>
  </si>
  <si>
    <t>Isabella Geriatric Center Inc</t>
  </si>
  <si>
    <t>5151318N</t>
  </si>
  <si>
    <t>Island Nursing and Rehab Center</t>
  </si>
  <si>
    <t>7003346N</t>
  </si>
  <si>
    <t>Jamaica Hospital Nursing Home Co Inc</t>
  </si>
  <si>
    <t>4102309N</t>
  </si>
  <si>
    <t>0303306N</t>
  </si>
  <si>
    <t>James G. Johnston Memorial Nursing Home</t>
  </si>
  <si>
    <t>1427000N</t>
  </si>
  <si>
    <t>Jennie B Richmond Chaffee Nursing Home Company Inc</t>
  </si>
  <si>
    <t>3301309N</t>
  </si>
  <si>
    <t>Jewish Home of Central New York</t>
  </si>
  <si>
    <t>Jewish Home of Rochester</t>
  </si>
  <si>
    <t>3225303N</t>
  </si>
  <si>
    <t>Katherine Luther Residential Health Care and Rehabilitation Center</t>
  </si>
  <si>
    <t>7001803N</t>
  </si>
  <si>
    <t>King David Center for Nursing and Rehabilitation</t>
  </si>
  <si>
    <t>5906300N</t>
  </si>
  <si>
    <t>King Street Home Inc</t>
  </si>
  <si>
    <t>7000372N</t>
  </si>
  <si>
    <t>Kings Harbor Multicare Center</t>
  </si>
  <si>
    <t>4601305N</t>
  </si>
  <si>
    <t>Kingsway Arms Nursing Center Inc</t>
  </si>
  <si>
    <t>2701345N</t>
  </si>
  <si>
    <t>Kirkhaven</t>
  </si>
  <si>
    <t>7000370N</t>
  </si>
  <si>
    <t>Laconia Nursing Home</t>
  </si>
  <si>
    <t>2701363N</t>
  </si>
  <si>
    <t>Latta Road Nursing Home East</t>
  </si>
  <si>
    <t>2701362N</t>
  </si>
  <si>
    <t>Latta Road Nursing Home West</t>
  </si>
  <si>
    <t>7003385N</t>
  </si>
  <si>
    <t>Lawrence Nursing Care Center, Inc</t>
  </si>
  <si>
    <t>2424000N</t>
  </si>
  <si>
    <t>Lewis County General Hospital-Nursing Home Unit</t>
  </si>
  <si>
    <t>7001397N</t>
  </si>
  <si>
    <t>Linden Center for Nursing and Rehabilitation</t>
  </si>
  <si>
    <t>Little Neck Care Center</t>
  </si>
  <si>
    <t>3402303N</t>
  </si>
  <si>
    <t>Living Center at Geneva - North</t>
  </si>
  <si>
    <t>3402302N</t>
  </si>
  <si>
    <t>2522300N</t>
  </si>
  <si>
    <t>Livingston County Center for Nursing and Rehabilitation</t>
  </si>
  <si>
    <t>Livingston Hills Nursing and Rehabilitation Center</t>
  </si>
  <si>
    <t>2902307N</t>
  </si>
  <si>
    <t>Long Beach Nursing and Rehabilitation Center</t>
  </si>
  <si>
    <t>7003377N</t>
  </si>
  <si>
    <t>Long Island Care Center Inc</t>
  </si>
  <si>
    <t>5151310N</t>
  </si>
  <si>
    <t>Long Island State Veterans Home</t>
  </si>
  <si>
    <t>3301327N</t>
  </si>
  <si>
    <t>Loretto Health and Rehabilitation Center</t>
  </si>
  <si>
    <t>1302306N</t>
  </si>
  <si>
    <t>Lutheran Center at Poughkeepsie, Inc</t>
  </si>
  <si>
    <t>2911303N</t>
  </si>
  <si>
    <t>Lynbrook Restorative Therapy and Nursing</t>
  </si>
  <si>
    <t>3429300N</t>
  </si>
  <si>
    <t>M.M. Ewing Continuing Care Center</t>
  </si>
  <si>
    <t>7000387N</t>
  </si>
  <si>
    <t>Manhattanville Health Care Center</t>
  </si>
  <si>
    <t>4420301N</t>
  </si>
  <si>
    <t>Maplewood Health Care and Rehabilitation Center</t>
  </si>
  <si>
    <t>2729300N</t>
  </si>
  <si>
    <t>Maplewood Nursing Home Inc</t>
  </si>
  <si>
    <t>Maria Regina Residence Inc</t>
  </si>
  <si>
    <t>2901304N</t>
  </si>
  <si>
    <t>Martine Center for Rehabilitation and Nursing</t>
  </si>
  <si>
    <t>7002305N</t>
  </si>
  <si>
    <t>Mary Manning Walsh Nursing Home Co Inc</t>
  </si>
  <si>
    <t>3202308N</t>
  </si>
  <si>
    <t>Masonic Care Community of New York</t>
  </si>
  <si>
    <t>2906302N</t>
  </si>
  <si>
    <t>Mayfair Care Center</t>
  </si>
  <si>
    <t>1404000N</t>
  </si>
  <si>
    <t>Mcauley Residence</t>
  </si>
  <si>
    <t>7003398N</t>
  </si>
  <si>
    <t>Meadow Park Rehabilitation and Health Care Center LLC</t>
  </si>
  <si>
    <t>2904301N</t>
  </si>
  <si>
    <t>Meadowbrook Care Center, Inc</t>
  </si>
  <si>
    <t>0901303N</t>
  </si>
  <si>
    <t>Meadowbrook Healthcare</t>
  </si>
  <si>
    <t>3622000N</t>
  </si>
  <si>
    <t>Medina Memorial Hospital SNF</t>
  </si>
  <si>
    <t>7001372N</t>
  </si>
  <si>
    <t>Menorah Home &amp; Hospital for Aged &amp; Infirm</t>
  </si>
  <si>
    <t>1401008N</t>
  </si>
  <si>
    <t>Mercy Hospital Skilled Nursing Facility</t>
  </si>
  <si>
    <t>7000311N</t>
  </si>
  <si>
    <t>Methodist Home for Nursing and Rehabilitation</t>
  </si>
  <si>
    <t>3501304N</t>
  </si>
  <si>
    <t>Middletown Park Rehabilitation &amp; Health Care Center</t>
  </si>
  <si>
    <t>7003340N</t>
  </si>
  <si>
    <t>Midway Nursing Home</t>
  </si>
  <si>
    <t>5154324N</t>
  </si>
  <si>
    <t>Momentum at South Bay for Rehabilitation and Nursing</t>
  </si>
  <si>
    <t>2701006N</t>
  </si>
  <si>
    <t>Monroe Community Hospital</t>
  </si>
  <si>
    <t>3561302N</t>
  </si>
  <si>
    <t>Montgomery Nursing and Rehabilitation Center</t>
  </si>
  <si>
    <t>7000391N</t>
  </si>
  <si>
    <t>Morningside Nursing and Rehabilitation Center</t>
  </si>
  <si>
    <t>3702315N</t>
  </si>
  <si>
    <t>Morningstar Residential Care Center</t>
  </si>
  <si>
    <t>Morris Park Nursing Home</t>
  </si>
  <si>
    <t>7000329N</t>
  </si>
  <si>
    <t>Mosholu Parkway Nursing &amp; Rehabilitation Center</t>
  </si>
  <si>
    <t>1226300N</t>
  </si>
  <si>
    <t>Mountainside Residential Care Center</t>
  </si>
  <si>
    <t>2906305N</t>
  </si>
  <si>
    <t>Nassau Rehabilitation &amp; Nursing Center</t>
  </si>
  <si>
    <t>1701000N</t>
  </si>
  <si>
    <t>Nathan Littauer Hospital Nursing Home</t>
  </si>
  <si>
    <t>7001386N</t>
  </si>
  <si>
    <t>New Carlton Rehab and Nursing Center, LLC</t>
  </si>
  <si>
    <t>7002358N</t>
  </si>
  <si>
    <t>New East Side Nursing Home</t>
  </si>
  <si>
    <t>7003391N</t>
  </si>
  <si>
    <t>New Glen Oaks Nursing Home, Inc</t>
  </si>
  <si>
    <t>7002343N</t>
  </si>
  <si>
    <t>New Gouverneur Hospital SNF</t>
  </si>
  <si>
    <t>7003373N</t>
  </si>
  <si>
    <t>7004316N</t>
  </si>
  <si>
    <t>New Vanderbilt Rehabilitation and Care Center, Inc</t>
  </si>
  <si>
    <t>7003405N</t>
  </si>
  <si>
    <t>New York Center for Rehabilitation &amp; Nursing</t>
  </si>
  <si>
    <t>5951300N</t>
  </si>
  <si>
    <t>New York State Veterans Home at Montrose</t>
  </si>
  <si>
    <t>5820302N</t>
  </si>
  <si>
    <t>Newark Manor Nursing Home Inc</t>
  </si>
  <si>
    <t>3154303N</t>
  </si>
  <si>
    <t>Newfane Rehab &amp; Health Care Center</t>
  </si>
  <si>
    <t>3102311N</t>
  </si>
  <si>
    <t>Niagara Rehabilitation and Nursing Center</t>
  </si>
  <si>
    <t>3160301N</t>
  </si>
  <si>
    <t>North Gate Health Care Facility</t>
  </si>
  <si>
    <t>2910300N</t>
  </si>
  <si>
    <t>North Shore-LIJ Orzac Center for Rehabilitation</t>
  </si>
  <si>
    <t>5968302N</t>
  </si>
  <si>
    <t>North Westchester Restorative Therapy and Nursing Center</t>
  </si>
  <si>
    <t>5567302N</t>
  </si>
  <si>
    <t>Northeast Center for Rehabilitation and Brain Injury</t>
  </si>
  <si>
    <t>1327302N</t>
  </si>
  <si>
    <t>7002355N</t>
  </si>
  <si>
    <t>Northern Manhattan Rehabilitation and Nursing Center</t>
  </si>
  <si>
    <t>4350304N</t>
  </si>
  <si>
    <t>Northern Manor Geriatric Center Inc</t>
  </si>
  <si>
    <t>4353301N</t>
  </si>
  <si>
    <t>Northern Metropolitan Residential Health Care Facility Inc</t>
  </si>
  <si>
    <t>4321302N</t>
  </si>
  <si>
    <t>Northern Riverview Health Care Center, Inc</t>
  </si>
  <si>
    <t>2951305N</t>
  </si>
  <si>
    <t>Northwell Health Stern Family Center for Rehabilitation</t>
  </si>
  <si>
    <t>0526304N</t>
  </si>
  <si>
    <t>Northwoods Rehabilitation and Nursing Center at Moravia</t>
  </si>
  <si>
    <t>7001316N</t>
  </si>
  <si>
    <t>Norwegian Christian Home and Health Center</t>
  </si>
  <si>
    <t>0824304N</t>
  </si>
  <si>
    <t>Norwich Rehabilitation &amp; Nursing Center</t>
  </si>
  <si>
    <t>3353301N</t>
  </si>
  <si>
    <t>Nottingham RCHF</t>
  </si>
  <si>
    <t>NY Congregational Nursing Center, Inc</t>
  </si>
  <si>
    <t>0825301N</t>
  </si>
  <si>
    <t>NYS Veterans Home</t>
  </si>
  <si>
    <t>7003383N</t>
  </si>
  <si>
    <t>NYS Veterans Home In NYC</t>
  </si>
  <si>
    <t>5151322N</t>
  </si>
  <si>
    <t>Oasis Rehabilitation and Nursing, LLC</t>
  </si>
  <si>
    <t>2950314N</t>
  </si>
  <si>
    <t>Oceanside Care Center Inc</t>
  </si>
  <si>
    <t>7003354N</t>
  </si>
  <si>
    <t>Oceanview Nursing &amp; Rehabilitation Center, LLC</t>
  </si>
  <si>
    <t>2601001N</t>
  </si>
  <si>
    <t>3429304N</t>
  </si>
  <si>
    <t>Ontario Center for Rehabilitation and Healthcare</t>
  </si>
  <si>
    <t>5154319N</t>
  </si>
  <si>
    <t>Our Lady of Consolation Nursing and Rehabilitative Care Center</t>
  </si>
  <si>
    <t>0155301N</t>
  </si>
  <si>
    <t>Our Lady of Mercy Life Center</t>
  </si>
  <si>
    <t>3121303N</t>
  </si>
  <si>
    <t>Our Lady of Peace Nursing Care Residence</t>
  </si>
  <si>
    <t>7001373N</t>
  </si>
  <si>
    <t>Oxford Nursing Home</t>
  </si>
  <si>
    <t>7003306N</t>
  </si>
  <si>
    <t>Ozanam Hall of Queens Nursing Home Inc</t>
  </si>
  <si>
    <t>2827000N</t>
  </si>
  <si>
    <t>Palatine Nursing Home</t>
  </si>
  <si>
    <t>7001391N</t>
  </si>
  <si>
    <t>Palm Gardens Center for Nursing and Rehabilitation</t>
  </si>
  <si>
    <t>2902306N</t>
  </si>
  <si>
    <t>Park Avenue Extended Care Facility</t>
  </si>
  <si>
    <t>7000382N</t>
  </si>
  <si>
    <t>Park Gardens Rehabilitation &amp; Nursing Center LLC</t>
  </si>
  <si>
    <t>7003364N</t>
  </si>
  <si>
    <t>Park Nursing Home</t>
  </si>
  <si>
    <t>2754302N</t>
  </si>
  <si>
    <t>Park Ridge Nursing Home</t>
  </si>
  <si>
    <t>7003374N</t>
  </si>
  <si>
    <t>Park Terrace Care Center</t>
  </si>
  <si>
    <t>7003307N</t>
  </si>
  <si>
    <t>Parker Jewish Institute for Health Care &amp; Rehab</t>
  </si>
  <si>
    <t>2952301N</t>
  </si>
  <si>
    <t>Parkview Care and Rehabilitation Center, Inc.</t>
  </si>
  <si>
    <t>4652302N</t>
  </si>
  <si>
    <t>Pathways Nursing and Rehabilitation Center</t>
  </si>
  <si>
    <t>7000338N</t>
  </si>
  <si>
    <t>Pelham Parkway Nursing Care and Rehabilitation Facility LLC</t>
  </si>
  <si>
    <t>2761303N</t>
  </si>
  <si>
    <t>Penfield Place</t>
  </si>
  <si>
    <t>7003411N</t>
  </si>
  <si>
    <t>Peninsula Nursing and Rehabilitation Center</t>
  </si>
  <si>
    <t>6120300N</t>
  </si>
  <si>
    <t>Penn Yan Manor Nursing Home Inc</t>
  </si>
  <si>
    <t>1021301N</t>
  </si>
  <si>
    <t>Pine Haven Home</t>
  </si>
  <si>
    <t>4353303N</t>
  </si>
  <si>
    <t>Pine Valley Center for Rehabilitation and Nursing</t>
  </si>
  <si>
    <t>0901304N</t>
  </si>
  <si>
    <t>Plattsburgh Rehabilitation and Nursing Center</t>
  </si>
  <si>
    <t>3702313N</t>
  </si>
  <si>
    <t>Pontiac Nursing Home</t>
  </si>
  <si>
    <t>1801308N</t>
  </si>
  <si>
    <t>Premier Genesee Center for Nursing and Rehabilitation</t>
  </si>
  <si>
    <t>3227303N</t>
  </si>
  <si>
    <t>Presbyterian Home for Central New York Inc</t>
  </si>
  <si>
    <t>7003386N</t>
  </si>
  <si>
    <t>Promenade Rehabilitation and Health Care Center</t>
  </si>
  <si>
    <t>7000306N</t>
  </si>
  <si>
    <t>Providence Rest, Inc.</t>
  </si>
  <si>
    <t>3951302N</t>
  </si>
  <si>
    <t>Putnam Nursing &amp; Rehabilitation Center</t>
  </si>
  <si>
    <t>3950302N</t>
  </si>
  <si>
    <t>Putnam Ridge</t>
  </si>
  <si>
    <t>Quantum Rehabilitation and Nursing LLC</t>
  </si>
  <si>
    <t>7003303N</t>
  </si>
  <si>
    <t>Queen of Peace Residence</t>
  </si>
  <si>
    <t>7003410N</t>
  </si>
  <si>
    <t>Queens Boulevard Extended Care Facility</t>
  </si>
  <si>
    <t>7003361N</t>
  </si>
  <si>
    <t>Queens Nassau Rehabilitation and Nursing Center</t>
  </si>
  <si>
    <t>7000314N</t>
  </si>
  <si>
    <t>Rebekah Rehab and Extended Care Center</t>
  </si>
  <si>
    <t>7003397N</t>
  </si>
  <si>
    <t>Regal Heights Rehabilitation and Health Care Center</t>
  </si>
  <si>
    <t>7000356N</t>
  </si>
  <si>
    <t>Regeis Care Center</t>
  </si>
  <si>
    <t>5907315N</t>
  </si>
  <si>
    <t>Regency Extended Care Center</t>
  </si>
  <si>
    <t>7003392N</t>
  </si>
  <si>
    <t>Rego Park Nursing Home</t>
  </si>
  <si>
    <t>Renaissance Rehabilitation and Nursing Care Center</t>
  </si>
  <si>
    <t>7003330N</t>
  </si>
  <si>
    <t>Resort Nursing Home</t>
  </si>
  <si>
    <t>7004324N</t>
  </si>
  <si>
    <t>Richmond Center for Rehabilitation and Specialty Healthcare</t>
  </si>
  <si>
    <t>2801305N</t>
  </si>
  <si>
    <t>River Ridge Living Center</t>
  </si>
  <si>
    <t>Riverdale Nursing Home</t>
  </si>
  <si>
    <t>4124301N</t>
  </si>
  <si>
    <t>Riverside Center for Rehabilitation and Nursing</t>
  </si>
  <si>
    <t>7003362N</t>
  </si>
  <si>
    <t>Rockaway Care Center</t>
  </si>
  <si>
    <t>2909304N</t>
  </si>
  <si>
    <t>Rockville Skilled Nursing &amp; Rehabilitation Center, LLC</t>
  </si>
  <si>
    <t>3201002N</t>
  </si>
  <si>
    <t>Rome Memorial Hospital, Inc - RHCF</t>
  </si>
  <si>
    <t>1451304N</t>
  </si>
  <si>
    <t>Rosa Coplon Jewish Home and Infirmary</t>
  </si>
  <si>
    <t>4101300N</t>
  </si>
  <si>
    <t>Rosewood Rehabilitation and Nursing Center</t>
  </si>
  <si>
    <t>Ross Center for Nursing and Rehabilitation</t>
  </si>
  <si>
    <t>7001033N</t>
  </si>
  <si>
    <t>Rutland Nursing Home Co Inc</t>
  </si>
  <si>
    <t>1403304N</t>
  </si>
  <si>
    <t>Safire Rehabilitation of Northtowns, LLC</t>
  </si>
  <si>
    <t>1401342N</t>
  </si>
  <si>
    <t>Safire Rehabilitation of Southtowns, LLC</t>
  </si>
  <si>
    <t>7001371N</t>
  </si>
  <si>
    <t>Saints Joachim &amp; Anne Nursing and Rehabilitation Center</t>
  </si>
  <si>
    <t>5960304N</t>
  </si>
  <si>
    <t>Salem Hills Rehabilitation and Nursing Center</t>
  </si>
  <si>
    <t>2201000N</t>
  </si>
  <si>
    <t>Samaritan Keep Nursing Home Inc</t>
  </si>
  <si>
    <t>2269300N</t>
  </si>
  <si>
    <t>Samaritan Senior Village, Inc.</t>
  </si>
  <si>
    <t>5127302N</t>
  </si>
  <si>
    <t>San Simeon By the Sound Center for Nursing&amp;Rehabilitation</t>
  </si>
  <si>
    <t>2951304N</t>
  </si>
  <si>
    <t>Sands Point Center for Health and Rehabilitation</t>
  </si>
  <si>
    <t>5907317N</t>
  </si>
  <si>
    <t>Sans Souci Rehabilitation and Nursing Center</t>
  </si>
  <si>
    <t>7003415N</t>
  </si>
  <si>
    <t>Sapphire Center for Rehabilitation and Nursing of Central Queens, LLC</t>
  </si>
  <si>
    <t>5904322N</t>
  </si>
  <si>
    <t>Schaffer Extended Care Center</t>
  </si>
  <si>
    <t>Schervier Nursing Care Center</t>
  </si>
  <si>
    <t>3529301N</t>
  </si>
  <si>
    <t>Schervier Pavilion</t>
  </si>
  <si>
    <t>3102307N</t>
  </si>
  <si>
    <t>Schoellkopf Health Center</t>
  </si>
  <si>
    <t>1404300N</t>
  </si>
  <si>
    <t>Schofield Residence</t>
  </si>
  <si>
    <t>7001318N</t>
  </si>
  <si>
    <t>Schulman and Schachne Institute for Nursing And Rehabilitation</t>
  </si>
  <si>
    <t>4823000N</t>
  </si>
  <si>
    <t>Schuyler Hospital Inc and Long Term Care Unit</t>
  </si>
  <si>
    <t>7001806N</t>
  </si>
  <si>
    <t>Sea Crest Nursing and Rehabilitation Center</t>
  </si>
  <si>
    <t>7004304N</t>
  </si>
  <si>
    <t>Sea View Hospital, Rehabilitation Center and Home</t>
  </si>
  <si>
    <t>7001801N</t>
  </si>
  <si>
    <t>Seagate Rehabilitation and Nursing Center</t>
  </si>
  <si>
    <t>1474301N</t>
  </si>
  <si>
    <t>Seneca Health Care Center</t>
  </si>
  <si>
    <t>3702312N</t>
  </si>
  <si>
    <t>Seneca Hill Manor Inc</t>
  </si>
  <si>
    <t>4921303N</t>
  </si>
  <si>
    <t>Seneca Nursing &amp; Rehabilitation Center, LLC</t>
  </si>
  <si>
    <t>4552300N</t>
  </si>
  <si>
    <t>Seton Health at Schuyler Ridge Residential Healthcare</t>
  </si>
  <si>
    <t>7001362N</t>
  </si>
  <si>
    <t>Sheepshead Nursing &amp; Rehabilitation Center</t>
  </si>
  <si>
    <t>7001399N</t>
  </si>
  <si>
    <t>Shore View Nursing &amp; Rehabilitation Center</t>
  </si>
  <si>
    <t>7004323N</t>
  </si>
  <si>
    <t>Silver Lake Specialized Rehabilitation and Care Center</t>
  </si>
  <si>
    <t>7003372N</t>
  </si>
  <si>
    <t>Silvercrest</t>
  </si>
  <si>
    <t>5921302N</t>
  </si>
  <si>
    <t>Sky View Rehabilitation and Health Care Center, LLC</t>
  </si>
  <si>
    <t>5157314N</t>
  </si>
  <si>
    <t>Smithtown Center for Rehabilitation &amp; Nursing Care</t>
  </si>
  <si>
    <t>5828302N</t>
  </si>
  <si>
    <t>Sodus Rehabilitation &amp; Nursing Center</t>
  </si>
  <si>
    <t>6120000N</t>
  </si>
  <si>
    <t>Soldiers and Sailors Memorial Hospital Extended Care Unit</t>
  </si>
  <si>
    <t>2904302N</t>
  </si>
  <si>
    <t>South Shore Rehabilitation and Nursing Center</t>
  </si>
  <si>
    <t>7000384N</t>
  </si>
  <si>
    <t>Split Rock Rehabilitation and Health Care Center</t>
  </si>
  <si>
    <t>5910301N</t>
  </si>
  <si>
    <t>Sprain Brook Manor Rehab</t>
  </si>
  <si>
    <t>7001384N</t>
  </si>
  <si>
    <t>Spring Creek Rehabilitation &amp; Nursing Care Center</t>
  </si>
  <si>
    <t>2757301N</t>
  </si>
  <si>
    <t>2757300N</t>
  </si>
  <si>
    <t>5925300N</t>
  </si>
  <si>
    <t>St Cabrini Nursing Home</t>
  </si>
  <si>
    <t>3301321N</t>
  </si>
  <si>
    <t>St Camillus Residential Health Care Facility</t>
  </si>
  <si>
    <t>1401324N</t>
  </si>
  <si>
    <t>St Catherine Laboure Health Care Center</t>
  </si>
  <si>
    <t>5157312N</t>
  </si>
  <si>
    <t>St Catherine of Siena Nursing and Rehabilitation Care Center</t>
  </si>
  <si>
    <t>5157311N</t>
  </si>
  <si>
    <t>St Johnland Nursing Center, Inc</t>
  </si>
  <si>
    <t>2701353N</t>
  </si>
  <si>
    <t>St Johns Health Care Corporation</t>
  </si>
  <si>
    <t>2828300N</t>
  </si>
  <si>
    <t>St Johnsville Rehabilitation and Nursing Center</t>
  </si>
  <si>
    <t>4401300N</t>
  </si>
  <si>
    <t>St Josephs Home</t>
  </si>
  <si>
    <t>St Josephs Hospital - Skilled Nursing Facility</t>
  </si>
  <si>
    <t>3702309N</t>
  </si>
  <si>
    <t>St Luke Residential Health Care Facility Inc</t>
  </si>
  <si>
    <t>3227305N</t>
  </si>
  <si>
    <t>7000307N</t>
  </si>
  <si>
    <t>St Patricks Home</t>
  </si>
  <si>
    <t>7000366N</t>
  </si>
  <si>
    <t>St Vincent Depaul Residence</t>
  </si>
  <si>
    <t>5157317N</t>
  </si>
  <si>
    <t>St. James Rehabilitation &amp; Healthcare Center</t>
  </si>
  <si>
    <t>2725302N</t>
  </si>
  <si>
    <t>St. John's Penfield Homes</t>
  </si>
  <si>
    <t>3535001N</t>
  </si>
  <si>
    <t>St. Josephs Place</t>
  </si>
  <si>
    <t>0101305N</t>
  </si>
  <si>
    <t>St. Peter's Nursing And Rehabilitation Center</t>
  </si>
  <si>
    <t>7004314N</t>
  </si>
  <si>
    <t>Staten Island Care Center</t>
  </si>
  <si>
    <t>5022302N</t>
  </si>
  <si>
    <t>Steuben Center for Rehabilitation and Healthcare</t>
  </si>
  <si>
    <t>Suffolk Center for Rehabilitation and Nursing</t>
  </si>
  <si>
    <t>5220301N</t>
  </si>
  <si>
    <t>Sullivan County Adult Care Center</t>
  </si>
  <si>
    <t>2951307N</t>
  </si>
  <si>
    <t>Sunharbor Manor</t>
  </si>
  <si>
    <t>3321301N</t>
  </si>
  <si>
    <t>Sunnyside Care Center</t>
  </si>
  <si>
    <t>5154312N</t>
  </si>
  <si>
    <t>Sunrise Manor Center for Nursing and Rehabilitation</t>
  </si>
  <si>
    <t>3221301N</t>
  </si>
  <si>
    <t>Sunset Nursing and Rehabilitation Center, Inc.</t>
  </si>
  <si>
    <t>0303307N</t>
  </si>
  <si>
    <t>Susquehanna Nursing &amp; Rehabilitation Center, LLC</t>
  </si>
  <si>
    <t>5904320N</t>
  </si>
  <si>
    <t>Sutton Park Center for Nursing and Rehabilitation</t>
  </si>
  <si>
    <t>3327301N</t>
  </si>
  <si>
    <t>Syracuse Home Association</t>
  </si>
  <si>
    <t>5911302N</t>
  </si>
  <si>
    <t>Tarrytown Hall Care Center</t>
  </si>
  <si>
    <t>7002345N</t>
  </si>
  <si>
    <t>Terence Cardinal Cooke Health Care Center</t>
  </si>
  <si>
    <t>0101313N</t>
  </si>
  <si>
    <t>Teresian House Nursing Home Co Inc</t>
  </si>
  <si>
    <t>1401005N</t>
  </si>
  <si>
    <t>Terrace View Long Term Care Facility</t>
  </si>
  <si>
    <t>1327301N</t>
  </si>
  <si>
    <t>The Baptist Home at Brookmeade</t>
  </si>
  <si>
    <t>2750307N</t>
  </si>
  <si>
    <t>The Brightonian, Inc</t>
  </si>
  <si>
    <t>4120300N</t>
  </si>
  <si>
    <t>The Center for Nursing and Rehabilitation at Hoosick Falls</t>
  </si>
  <si>
    <t>The Chateau at Brooklyn Rehabilitation and Nursing Center</t>
  </si>
  <si>
    <t>7000393N</t>
  </si>
  <si>
    <t>The Citadel Rehab and Nursing Center at Kingsbridge</t>
  </si>
  <si>
    <t>0566302N</t>
  </si>
  <si>
    <t>3301323N</t>
  </si>
  <si>
    <t>The Cottages at Garden Grove, a Skilled Nursing Community</t>
  </si>
  <si>
    <t>5901308N</t>
  </si>
  <si>
    <t>The Emerald Peek Rehabilitation and Nursing Center</t>
  </si>
  <si>
    <t>5906304N</t>
  </si>
  <si>
    <t>The Enclave at Port Chester Rehabilitation and Nursing Center</t>
  </si>
  <si>
    <t>2750301N</t>
  </si>
  <si>
    <t>The Friendly Home</t>
  </si>
  <si>
    <t>2909305N</t>
  </si>
  <si>
    <t>The Grand Pavilion for Rehab &amp; Nursing at Rockville Centre</t>
  </si>
  <si>
    <t>2629303N</t>
  </si>
  <si>
    <t>The Grand Rehabilitation and Nursing at Chittenango</t>
  </si>
  <si>
    <t>1322302N</t>
  </si>
  <si>
    <t>The Grand Rehabilitation and Nursing at Pawling</t>
  </si>
  <si>
    <t>7003404N</t>
  </si>
  <si>
    <t>The Grand Rehabilitation and Nursing at Queens</t>
  </si>
  <si>
    <t>1302309N</t>
  </si>
  <si>
    <t>The Grand Rehabilitation and Nursing at River Valley</t>
  </si>
  <si>
    <t>3201310N</t>
  </si>
  <si>
    <t>The Grand Rehabilitation and Nursing at Rome</t>
  </si>
  <si>
    <t>5957304N</t>
  </si>
  <si>
    <t>The Grove at Valhalla Rehabilitation and Nursing Center</t>
  </si>
  <si>
    <t>5126303N</t>
  </si>
  <si>
    <t>The Hamptons Center for Rehabilitation and Nursing</t>
  </si>
  <si>
    <t>7001392N</t>
  </si>
  <si>
    <t>The Heritage Rehabilitation and Health Care Center</t>
  </si>
  <si>
    <t>2750306N</t>
  </si>
  <si>
    <t>The Highlands at Brighton</t>
  </si>
  <si>
    <t>2750308N</t>
  </si>
  <si>
    <t>The Hurlbut</t>
  </si>
  <si>
    <t>7002340N</t>
  </si>
  <si>
    <t>The New Jewish Home, Manhattan</t>
  </si>
  <si>
    <t>The Pavilion at Queens for Rehabilitation &amp; Nursing</t>
  </si>
  <si>
    <t>7001802N</t>
  </si>
  <si>
    <t>The Phoenix Rehabilitation and Nursing Center</t>
  </si>
  <si>
    <t>1921303N</t>
  </si>
  <si>
    <t>The Pines at Catskill Center for Nursing &amp; Rehabilitation</t>
  </si>
  <si>
    <t>5601307N</t>
  </si>
  <si>
    <t>1302308N</t>
  </si>
  <si>
    <t>The Pines at Poughkeepsie Center for Nursing &amp; Rehabilitation</t>
  </si>
  <si>
    <t>3202315N</t>
  </si>
  <si>
    <t>The Pines at Utica Center for Nursing &amp; Rehabilitation</t>
  </si>
  <si>
    <t>0469300N</t>
  </si>
  <si>
    <t>The Pines Healthcare &amp; Rehabilitation Centers  Machias Campus</t>
  </si>
  <si>
    <t>0401303N</t>
  </si>
  <si>
    <t>The Pines Healthcare &amp; Rehabilitation Centers Olean Campus</t>
  </si>
  <si>
    <t>7000396N</t>
  </si>
  <si>
    <t>The Plaza Rehab and Nursing Center</t>
  </si>
  <si>
    <t>7002360N</t>
  </si>
  <si>
    <t>The Riverside</t>
  </si>
  <si>
    <t>2701359N</t>
  </si>
  <si>
    <t>3523301N</t>
  </si>
  <si>
    <t>The Valley View Center for Nursing Care and Rehabilitation</t>
  </si>
  <si>
    <t>3620301N</t>
  </si>
  <si>
    <t>The Villages of Orleans Health and Rehabilitation Center</t>
  </si>
  <si>
    <t>5903309N</t>
  </si>
  <si>
    <t>The Wartburg Home</t>
  </si>
  <si>
    <t>4329301N</t>
  </si>
  <si>
    <t>The Willows at Ramapo Rehabilitation and Nursing Center</t>
  </si>
  <si>
    <t>7000386N</t>
  </si>
  <si>
    <t>Throgs Neck Rehabilitation &amp; Nursing Center</t>
  </si>
  <si>
    <t>4350301N</t>
  </si>
  <si>
    <t>Tolstoy Foundation Rehabilitation and Nursing Center</t>
  </si>
  <si>
    <t>2950318N</t>
  </si>
  <si>
    <t>Townhouse Center for Rehabilitation &amp; Nursing</t>
  </si>
  <si>
    <t>7000398N</t>
  </si>
  <si>
    <t>Triboro Center for Rehabilitation and Nursing</t>
  </si>
  <si>
    <t>3239300N</t>
  </si>
  <si>
    <t>Trustees of the Eastern Star Hall and Home of the State of New York</t>
  </si>
  <si>
    <t>7003393N</t>
  </si>
  <si>
    <t>Union Plaza Care Center</t>
  </si>
  <si>
    <t>5904309N</t>
  </si>
  <si>
    <t>United Hebrew Geriatric Center</t>
  </si>
  <si>
    <t>2701358N</t>
  </si>
  <si>
    <t>Unity Living Center</t>
  </si>
  <si>
    <t>7000337N</t>
  </si>
  <si>
    <t>University Nursing Home</t>
  </si>
  <si>
    <t>7002347N</t>
  </si>
  <si>
    <t>Upper East Side Rehabilitation and Nursing Center</t>
  </si>
  <si>
    <t>3202316N</t>
  </si>
  <si>
    <t>Utica Rehabilitation &amp; Nursing Center</t>
  </si>
  <si>
    <t>2124301N</t>
  </si>
  <si>
    <t>Valley Health Services Inc</t>
  </si>
  <si>
    <t>0824303N</t>
  </si>
  <si>
    <t>Valley View Manor Nursing Home</t>
  </si>
  <si>
    <t>3301328N</t>
  </si>
  <si>
    <t>Van Duyn Center for Rehabilitation and Nursing</t>
  </si>
  <si>
    <t>4102307N</t>
  </si>
  <si>
    <t>Van Rensselaer Manor</t>
  </si>
  <si>
    <t>7004320N</t>
  </si>
  <si>
    <t>Verrazano Nursing Home</t>
  </si>
  <si>
    <t>0364302N</t>
  </si>
  <si>
    <t>Vestal Park Rehabilitation and Nursing Center</t>
  </si>
  <si>
    <t>5657300N</t>
  </si>
  <si>
    <t>Warren Center for Rehabilitation and Nursing</t>
  </si>
  <si>
    <t>5750301N</t>
  </si>
  <si>
    <t>Washington Center for Rehabilitation and Healthcare</t>
  </si>
  <si>
    <t>1401337N</t>
  </si>
  <si>
    <t>5960303N</t>
  </si>
  <si>
    <t>Waterview Hills Rehabilitation and Nursing Center</t>
  </si>
  <si>
    <t>7003367N</t>
  </si>
  <si>
    <t>Waterview Nursing Care Center</t>
  </si>
  <si>
    <t>3226301N</t>
  </si>
  <si>
    <t>Waterville Residential Care Center</t>
  </si>
  <si>
    <t>7000350N</t>
  </si>
  <si>
    <t>Wayne Center for Nursing &amp; Rehabilitation</t>
  </si>
  <si>
    <t>5823302N</t>
  </si>
  <si>
    <t>Wayne County Nursing Home</t>
  </si>
  <si>
    <t>5820000N</t>
  </si>
  <si>
    <t>Wayne Health Care</t>
  </si>
  <si>
    <t>1702300N</t>
  </si>
  <si>
    <t>Wells Nursing Home Inc</t>
  </si>
  <si>
    <t>0228305N</t>
  </si>
  <si>
    <t>Wellsville Manor Care Center</t>
  </si>
  <si>
    <t>2701352N</t>
  </si>
  <si>
    <t>Wesley Gardens Corporation</t>
  </si>
  <si>
    <t>4501301N</t>
  </si>
  <si>
    <t>Wesley Health Care Center Inc</t>
  </si>
  <si>
    <t>7003403N</t>
  </si>
  <si>
    <t>West Lawrence Care Center, LLC</t>
  </si>
  <si>
    <t>5903312N</t>
  </si>
  <si>
    <t>Westchester Center for Rehabilitation &amp; Nursing</t>
  </si>
  <si>
    <t>1801305N</t>
  </si>
  <si>
    <t>Western New York State Veterans Home</t>
  </si>
  <si>
    <t>Westhampton Care Center</t>
  </si>
  <si>
    <t>2952306N</t>
  </si>
  <si>
    <t>White Oaks Rehabilitation and Nursing Center</t>
  </si>
  <si>
    <t>2801001N</t>
  </si>
  <si>
    <t>Wilkinson Residential Health Care Facility</t>
  </si>
  <si>
    <t>7000379N</t>
  </si>
  <si>
    <t>1421306N</t>
  </si>
  <si>
    <t>Williamsville Suburban LLC</t>
  </si>
  <si>
    <t>0364301N</t>
  </si>
  <si>
    <t>Willow Point Rehabilitation and Nursing Center</t>
  </si>
  <si>
    <t>7003357N</t>
  </si>
  <si>
    <t>Windsor Park Nursing Home</t>
  </si>
  <si>
    <t>7003336N</t>
  </si>
  <si>
    <t>Woodcrest Rehabilitation &amp; Residential Health Care Center., LLC</t>
  </si>
  <si>
    <t>5151323N</t>
  </si>
  <si>
    <t>Woodhaven Nursing Home</t>
  </si>
  <si>
    <t>2950315N</t>
  </si>
  <si>
    <t>2750303N</t>
  </si>
  <si>
    <t>Woodside Manor Nursing Home Inc</t>
  </si>
  <si>
    <t>7000390N</t>
  </si>
  <si>
    <t>Workmen's Circle Multicare Center</t>
  </si>
  <si>
    <t>6027000N</t>
  </si>
  <si>
    <t>Wyoming County Community Hospital SNF</t>
  </si>
  <si>
    <t>New York State Department of Health</t>
  </si>
  <si>
    <t>Fee For Service</t>
  </si>
  <si>
    <t>Managed Care</t>
  </si>
  <si>
    <t>Ineligible and Part B</t>
  </si>
  <si>
    <t>Part B and Part B&amp;D</t>
  </si>
  <si>
    <t>Days</t>
  </si>
  <si>
    <t>Rate</t>
  </si>
  <si>
    <t>Revenue</t>
  </si>
  <si>
    <t>Total Revenue</t>
  </si>
  <si>
    <t>Absolut Center for Nursing and Rehabilitation at Allega</t>
  </si>
  <si>
    <t>Absolut Center for Nursing and Rehabilitation at Auror</t>
  </si>
  <si>
    <t>Absolut Center for Nursing and Rehabilitation at Endic</t>
  </si>
  <si>
    <t>Absolut Center for Nursing and Rehabilitation at Gaspo</t>
  </si>
  <si>
    <t>Absolut Center for Nursing and Rehabilitation at Three</t>
  </si>
  <si>
    <t>Absolut Center for Nursing and Rehabilitation at Westfi</t>
  </si>
  <si>
    <t>Amsterdam Nursing Home Corp (amsterdam House)</t>
  </si>
  <si>
    <t>Auburn Rehabilitation and Nursing Center</t>
  </si>
  <si>
    <t>Autumn View Health Care Facility LLC</t>
  </si>
  <si>
    <t>Avon Nursing Home LLC</t>
  </si>
  <si>
    <t>Bainbridge Nursing And Rehabilitation Center</t>
  </si>
  <si>
    <t>Baptist Health Nursing And Rehabilitation Center Inc</t>
  </si>
  <si>
    <t>Bellhaven Center For Rehabilitation and Nursing Care</t>
  </si>
  <si>
    <t>Berkshire Nursing &amp; Rehabilitation Center</t>
  </si>
  <si>
    <t>Bridgewater Center for Rehabilitation &amp; Nursing LLC</t>
  </si>
  <si>
    <t>Bronx Center For Rehabilitation and Health</t>
  </si>
  <si>
    <t>Brookhaven Health Care Facility LLC</t>
  </si>
  <si>
    <t>Brookhaven Rehabilitation &amp; Health Care Center</t>
  </si>
  <si>
    <t>Brooklyn Center for Rehabilitation and Residential Hea</t>
  </si>
  <si>
    <t>Brothers Of Mercy Nursing &amp; Rehabilitation Center</t>
  </si>
  <si>
    <t>Buena Vida Continuing Care &amp; Rehab Ctr</t>
  </si>
  <si>
    <t>1421305N</t>
  </si>
  <si>
    <t>Canterbury Woods</t>
  </si>
  <si>
    <t>Caton Park Nursing Home</t>
  </si>
  <si>
    <t>Cayuga Ridge Extended Care</t>
  </si>
  <si>
    <t>Champlain Valley Physicians Hospital Medical Center Snf</t>
  </si>
  <si>
    <t>Chapin Home For The Aging</t>
  </si>
  <si>
    <t>Chemung County Health Center-nursing Facility</t>
  </si>
  <si>
    <t>Chenango Memorial Hospital Inc Snf</t>
  </si>
  <si>
    <t>Church Home Of The Protestant Episcopal Church</t>
  </si>
  <si>
    <t>Cliffside Rehabilitation and Residential Health Care Center</t>
  </si>
  <si>
    <t>Clifton Springs Hospital And Clinic Extended Care</t>
  </si>
  <si>
    <t>Clove Lakes Health Care and Rehabilitation Center</t>
  </si>
  <si>
    <t>Cobble Hill Health Center Inc</t>
  </si>
  <si>
    <t>Concourse Rehabilitation and Nursing Center</t>
  </si>
  <si>
    <t>Conesus Lake Nursing Home LLC</t>
  </si>
  <si>
    <t>Cuba Memorial Hospital Inc Snf</t>
  </si>
  <si>
    <t>Degraff Memorial Hospital-skilled Nursing Facility</t>
  </si>
  <si>
    <t>East Haven Nursing And Rehabilitation Center</t>
  </si>
  <si>
    <t>East Neck Nursing and Rehabilitation Center</t>
  </si>
  <si>
    <t>Eastern Star Home &amp; Infirmary</t>
  </si>
  <si>
    <t>Elmhurst Care Center Inc</t>
  </si>
  <si>
    <t>Excel at Woodbury for Rehabilitation and Nursing LLC</t>
  </si>
  <si>
    <t>Fort Hudson Nursing Center Inc</t>
  </si>
  <si>
    <t>1435304N</t>
  </si>
  <si>
    <t>Fox Run at Orchard Park</t>
  </si>
  <si>
    <t>Friedwald Center for Rehabilitation &amp; Nursing LLC</t>
  </si>
  <si>
    <t>3523303N</t>
  </si>
  <si>
    <t>Glen Arden Inc</t>
  </si>
  <si>
    <t>Golden Gate Rehabilitation and Health Care Center</t>
  </si>
  <si>
    <t>0363301N</t>
  </si>
  <si>
    <t>Good Shepherd Village at Endwell</t>
  </si>
  <si>
    <t>Greenfield Health and Rehabilitation Center</t>
  </si>
  <si>
    <t>Harris Hill Nursing Facility LLC</t>
  </si>
  <si>
    <t>Haven Manor Health Care Center LLC</t>
  </si>
  <si>
    <t>Haym Solomon Home For The Aged</t>
  </si>
  <si>
    <t>Hebrew Home For The Aged At Riverdale</t>
  </si>
  <si>
    <t>Henry J Carter Skilled Nursing Facility</t>
  </si>
  <si>
    <t>Heritage Village Rehab and Skilled Nursing Inc</t>
  </si>
  <si>
    <t>Hillside Manor Rehabilitation and Extended Care Center</t>
  </si>
  <si>
    <t>Hollis Park Manor Nursing</t>
  </si>
  <si>
    <t>Hornell Gardens LLC</t>
  </si>
  <si>
    <t>Hudson Valley Rehabilitation and Extended Care Center</t>
  </si>
  <si>
    <t>James G Johnston Memorial Nursing Home</t>
  </si>
  <si>
    <t>5151317N</t>
  </si>
  <si>
    <t>Jeffersons Ferry</t>
  </si>
  <si>
    <t>Jewish Home Of Central New York</t>
  </si>
  <si>
    <t>2750304N</t>
  </si>
  <si>
    <t>Katherine Luther Residential Health Care and Rehab C</t>
  </si>
  <si>
    <t>5401308N</t>
  </si>
  <si>
    <t>Kendal at Ithaca Inc</t>
  </si>
  <si>
    <t>5932300N</t>
  </si>
  <si>
    <t>Kendal on Hudson</t>
  </si>
  <si>
    <t>Laconia Nursing Home Inc</t>
  </si>
  <si>
    <t>Lawrence Nursing Care Center Inc</t>
  </si>
  <si>
    <t>Leroy Village Green Residential Health Care Facility Inc</t>
  </si>
  <si>
    <t>Lewis County General Hospital-nursing Home Unit</t>
  </si>
  <si>
    <t>Living Center At Geneva North</t>
  </si>
  <si>
    <t>Living Center At Geneva South</t>
  </si>
  <si>
    <t>Livingston County Center for Nursing and Rehabilitatio</t>
  </si>
  <si>
    <t>Lutheran Center at Poughkeepsie Inc</t>
  </si>
  <si>
    <t>Meadow Park Rehabilitation and Health Care Center</t>
  </si>
  <si>
    <t>Meadowbrook Care Center Inc</t>
  </si>
  <si>
    <t>5151319N</t>
  </si>
  <si>
    <t>Medford Multicare Center for Living</t>
  </si>
  <si>
    <t>Medina Memorial Hospital Snf</t>
  </si>
  <si>
    <t>Menorah Home And Hospital For</t>
  </si>
  <si>
    <t>Methodist Home For Nursing and Rehabilitation</t>
  </si>
  <si>
    <t>MM Ewing Continuing Care Center</t>
  </si>
  <si>
    <t>Momentum at South Bay for Rehabilitation and Nursin</t>
  </si>
  <si>
    <t>Mosholu Parkway Nursing And Rehabilitation Center</t>
  </si>
  <si>
    <t>New Carlton Rehab and Nursing Center LLC</t>
  </si>
  <si>
    <t>New Glen Oaks Nursing Home</t>
  </si>
  <si>
    <t>New Gouverneur Hospital Snf</t>
  </si>
  <si>
    <t>New Vanderbilt Rehabilitation and Care Center Inc</t>
  </si>
  <si>
    <t>New York Center for Rehabilitation</t>
  </si>
  <si>
    <t>New York State Veterans Home In New York City</t>
  </si>
  <si>
    <t>Newark Manor Nursing Home</t>
  </si>
  <si>
    <t>North Westchester Restorative Therapy and Nursing</t>
  </si>
  <si>
    <t>Northern Dutchess Residential Health Care Facility Inc</t>
  </si>
  <si>
    <t>Northern Riverview Health Care Center Inc</t>
  </si>
  <si>
    <t>Norwegian Christian Home And Health Center</t>
  </si>
  <si>
    <t>Nottingham Residential Health Care Facility</t>
  </si>
  <si>
    <t>NYS Veterans Home at Montrose</t>
  </si>
  <si>
    <t>Oasis Rehabilitation and Nursing LLC</t>
  </si>
  <si>
    <t>Oceanview Nursing &amp; Rehabilitation Center LLC</t>
  </si>
  <si>
    <t>Our Lady of Consolation Nursing and Rehabilitation Care Center</t>
  </si>
  <si>
    <t>Our Lady Of Mercy Life Center</t>
  </si>
  <si>
    <t>Ozanam Hall Of Queens Nursing Home Inc</t>
  </si>
  <si>
    <t>Parker Jewish Institute for Health Care and Rehabilitation</t>
  </si>
  <si>
    <t>Parkview Care and Rehabilitation Center Inc</t>
  </si>
  <si>
    <t>5127301N</t>
  </si>
  <si>
    <t>Peconic Landing at Southold</t>
  </si>
  <si>
    <t>Pelham Parkway Nursing and Rehabilitation Facility</t>
  </si>
  <si>
    <t>Penfield Place LLC</t>
  </si>
  <si>
    <t>Presbyterian Home For Central New York Inc</t>
  </si>
  <si>
    <t>1356303N</t>
  </si>
  <si>
    <t>Queen Of Peace Residence</t>
  </si>
  <si>
    <t>Rockville Skilled Nursing &amp; Rehabilitation Center LLC</t>
  </si>
  <si>
    <t>Rome Memorial Hospital Inc - RHCF</t>
  </si>
  <si>
    <t>Rosa Coplon Jewish Home</t>
  </si>
  <si>
    <t>Safire Rehabilitation of Northtowns LLC</t>
  </si>
  <si>
    <t>Safire Rehabilitation of Southtowns LLC</t>
  </si>
  <si>
    <t>Saints Joachim &amp; Anne Nursing and Rehabilitation Ce</t>
  </si>
  <si>
    <t>Samaritan Senior Village Inc</t>
  </si>
  <si>
    <t>San Simeon by the Sound Center for Nrsg and Reha</t>
  </si>
  <si>
    <t>Sands Point Center For Health And Rehabilitation</t>
  </si>
  <si>
    <t>Sapphire Center for Rehabilitation and Nursing of Central Queens LLC</t>
  </si>
  <si>
    <t>Schulman and Schachne Institute for Nursing and Rehabilitat</t>
  </si>
  <si>
    <t>Schuyler Hospital Inc And Long Term Care Unit</t>
  </si>
  <si>
    <t>Sea View Hospital Rehabilitation Center And Home</t>
  </si>
  <si>
    <t>Seneca Nursing and Rehabilitation Center</t>
  </si>
  <si>
    <t>Sheepshead Nursing and Rehabilitation Center</t>
  </si>
  <si>
    <t>Silver Lake Specialized Rehabilitation and Care Cente</t>
  </si>
  <si>
    <t>Sky View Rehabilitation and Health Care Center LLC</t>
  </si>
  <si>
    <t>Soldiers And Sailors Memorial Hospital Extended Care Unit</t>
  </si>
  <si>
    <t>Sprain Brook Manor Rehab LLC</t>
  </si>
  <si>
    <t>St Anns Community (Aged)</t>
  </si>
  <si>
    <t>St Anns Community (NH)</t>
  </si>
  <si>
    <t>St Catherine of Siena Nursing Home</t>
  </si>
  <si>
    <t>St James Rehabilitation &amp; Healthcare Center</t>
  </si>
  <si>
    <t>St Johnland Nursing Center Inc</t>
  </si>
  <si>
    <t>St Johns Penfield Homes Corporation</t>
  </si>
  <si>
    <t>St Josephs Place</t>
  </si>
  <si>
    <t>St Peters Nursing and Rehabilitation Center</t>
  </si>
  <si>
    <t>Sunset Nursing and Rehabilitation Center Inc</t>
  </si>
  <si>
    <t>Susquehanna Nursing &amp; Rehabilitation Center LLC</t>
  </si>
  <si>
    <t>Terence Cardinal Cooke Health Care Ctr</t>
  </si>
  <si>
    <t>2951308N</t>
  </si>
  <si>
    <t>The Amsterdam at Harborside</t>
  </si>
  <si>
    <t>The Brightonian Inc</t>
  </si>
  <si>
    <t>0155304N</t>
  </si>
  <si>
    <t>The Grand Rehabilitation and Nursing at Guilderland</t>
  </si>
  <si>
    <t>The Highlands Living Center</t>
  </si>
  <si>
    <t>The Pines at Catskill Center for Nursing &amp; Rehabilitati</t>
  </si>
  <si>
    <t>The Pines at Glens Falls Center for Nursing &amp; Rehabili</t>
  </si>
  <si>
    <t>The Pines at Poughkeepsie Center for Nursing &amp; Reh</t>
  </si>
  <si>
    <t>The Pines Healthcare &amp; Rehabilitation Centers Machias Ca</t>
  </si>
  <si>
    <t>The Pines Healthcare &amp; Rehabilitation Centers Olean Camp</t>
  </si>
  <si>
    <t>The Plaza Rehab and Nursing Center (Bronx County)</t>
  </si>
  <si>
    <t>The Shore Winds LLC</t>
  </si>
  <si>
    <t>The Valley View Center for Nursing Care and Rehab</t>
  </si>
  <si>
    <t>The Willows at Ramapo Rehabiliatation and Nursing Center</t>
  </si>
  <si>
    <t>Triboro Center for Rehabilitation and Nursing (Bronx County)</t>
  </si>
  <si>
    <t>Wayne Center For Nursing And Rehabilitation</t>
  </si>
  <si>
    <t>West Lawrence Care Center LLC</t>
  </si>
  <si>
    <t>Woodcrest Rehabilitation &amp; Residential Health Care Ctr LLC</t>
  </si>
  <si>
    <t>5522303N</t>
  </si>
  <si>
    <t>Woodland Pond at New Paltz</t>
  </si>
  <si>
    <t>Workmens Circle Multicare Center</t>
  </si>
  <si>
    <t>Wyoming County Community Hospital Snf</t>
  </si>
  <si>
    <t>7000399N</t>
  </si>
  <si>
    <t>3301330N</t>
  </si>
  <si>
    <t>5157318N</t>
  </si>
  <si>
    <t>2238304N</t>
  </si>
  <si>
    <t>5905309N</t>
  </si>
  <si>
    <t>7001809N</t>
  </si>
  <si>
    <t>3101308N</t>
  </si>
  <si>
    <t>5655303N</t>
  </si>
  <si>
    <t>1527301N</t>
  </si>
  <si>
    <t>2728300N</t>
  </si>
  <si>
    <t>3429305N</t>
  </si>
  <si>
    <t>7003416N</t>
  </si>
  <si>
    <t>1301302N</t>
  </si>
  <si>
    <t>7001808N</t>
  </si>
  <si>
    <t>2901306N</t>
  </si>
  <si>
    <t>5601308N</t>
  </si>
  <si>
    <t>5725306N</t>
  </si>
  <si>
    <t>7002361N</t>
  </si>
  <si>
    <t>7003419N</t>
  </si>
  <si>
    <t>5902317N</t>
  </si>
  <si>
    <t>5120302N</t>
  </si>
  <si>
    <t>5157319N</t>
  </si>
  <si>
    <t>5522304N</t>
  </si>
  <si>
    <t>4350306N</t>
  </si>
  <si>
    <t>5401313N</t>
  </si>
  <si>
    <t>3202317N</t>
  </si>
  <si>
    <t>3334304N</t>
  </si>
  <si>
    <t>3622304N</t>
  </si>
  <si>
    <t>5151324N</t>
  </si>
  <si>
    <t>5324303N</t>
  </si>
  <si>
    <t>5262301N</t>
  </si>
  <si>
    <t>3523304N</t>
  </si>
  <si>
    <t>3502305N</t>
  </si>
  <si>
    <t>1324303N</t>
  </si>
  <si>
    <t>4601307N</t>
  </si>
  <si>
    <t>7000800N</t>
  </si>
  <si>
    <t>5725305N</t>
  </si>
  <si>
    <t>5151325N</t>
  </si>
  <si>
    <t>7001807N</t>
  </si>
  <si>
    <t>1023302N</t>
  </si>
  <si>
    <t>7003417N</t>
  </si>
  <si>
    <t>4102313N</t>
  </si>
  <si>
    <t>2722302N</t>
  </si>
  <si>
    <t>5158302N</t>
  </si>
  <si>
    <t>5907319N</t>
  </si>
  <si>
    <t>5951301N</t>
  </si>
  <si>
    <t>Bishop Rehabilitation and Nursing Center</t>
  </si>
  <si>
    <t>BronxCare Special Care Center</t>
  </si>
  <si>
    <t>Caring Family Nursing and Rehabilitation Center</t>
  </si>
  <si>
    <t>Carthage Center for Rehabilitaiton and Nursing</t>
  </si>
  <si>
    <t>Concord Nursing and Rehabilitation Center</t>
  </si>
  <si>
    <t>Delhi Rehabilitation and Nursing Center</t>
  </si>
  <si>
    <t>Dunkirk Rehabilitation &amp; Nursing Center</t>
  </si>
  <si>
    <t>Eddy Memorial Geriatric Center</t>
  </si>
  <si>
    <t>Eden Rehabilitation &amp; Nursing Center</t>
  </si>
  <si>
    <t>Elderwood at Lockport</t>
  </si>
  <si>
    <t>Elderwood at North Creek</t>
  </si>
  <si>
    <t>Elderwood at Ticonderoga</t>
  </si>
  <si>
    <t>Elderwood of Lakeside at Brockport</t>
  </si>
  <si>
    <t>Ellicott Center for Rehabilitation and Nursing</t>
  </si>
  <si>
    <t>Elm Manor Nursing and Rehabilitation Center</t>
  </si>
  <si>
    <t>Glens Falls Center for Rehabilitation and Nursing</t>
  </si>
  <si>
    <t>Gowanda Rehabilitation &amp; Nursing Center</t>
  </si>
  <si>
    <t>Granville Center for Rehabilitation and Nursing</t>
  </si>
  <si>
    <t>Harlem Center for Nursing and Rehabilitation</t>
  </si>
  <si>
    <t>Heritage Green Rehab &amp; Skilled Nursing</t>
  </si>
  <si>
    <t>Heritage Park Rehab &amp; Skilled Nursing</t>
  </si>
  <si>
    <t>Houghton Rehabilitation &amp; Nursing Center</t>
  </si>
  <si>
    <t>Lockport Rehab &amp; Health Care Center</t>
  </si>
  <si>
    <t>Massapequa Center Rehabilitation &amp; Nursing</t>
  </si>
  <si>
    <t>MVHS Rehabilitation and Nursing Center</t>
  </si>
  <si>
    <t>New Paltz Center for Rehabilitation and Nursing</t>
  </si>
  <si>
    <t>Nyack Ridge Rehabilitation and Nursing Center</t>
  </si>
  <si>
    <t>Oneida Center for Rehabilitation and Nursing</t>
  </si>
  <si>
    <t>Onondaga Center for Rehabilitation and Nursing</t>
  </si>
  <si>
    <t>Orchard Rehabilitation &amp; Nursing Center</t>
  </si>
  <si>
    <t>Robinson Terrace Rehabilitation and Nursing Center</t>
  </si>
  <si>
    <t>Rutland Nursing Home, Inc.</t>
  </si>
  <si>
    <t>Salamanca Rehabilitation &amp; Nursing Center</t>
  </si>
  <si>
    <t>Sapphire Nursing and Rehab at Goshen</t>
  </si>
  <si>
    <t>Sapphire Nursing at Meadow Hill</t>
  </si>
  <si>
    <t>Sapphire Nursing at Wappingers</t>
  </si>
  <si>
    <t>Schenectady Center for Rehabilitation and Nursing</t>
  </si>
  <si>
    <t>Slate Valley Center for Rehabilitation and Nursing</t>
  </si>
  <si>
    <t>St. Joseph's Hospital - Skilled Nursing Facility</t>
  </si>
  <si>
    <t>Surge Rehabilitation and Nursing LLC</t>
  </si>
  <si>
    <t>The Commons on St. Anthony, a Skilled Nursing &amp; Short Term Rehabilitation Community</t>
  </si>
  <si>
    <t>The Five Towns Premier Rehabilitation &amp; Nursing Center</t>
  </si>
  <si>
    <t>The Paramount at Somers Rehabilitation and Nursing Center</t>
  </si>
  <si>
    <t>Troy Center for Rehabilitation and Nursing</t>
  </si>
  <si>
    <t>University Center for Rehabilitation and Nursing</t>
  </si>
  <si>
    <t>Wedgewood Nursing and Rehabilitation Center</t>
  </si>
  <si>
    <t>Williamsbridge Center for Rehabilitation and Nursing</t>
  </si>
  <si>
    <t>Yonkers Gardens Center for Nursing and Rehabilitation</t>
  </si>
  <si>
    <t>Yorktown Rehabilitation &amp; Nursing Center</t>
  </si>
  <si>
    <t>3824301N</t>
  </si>
  <si>
    <t>2124300N</t>
  </si>
  <si>
    <t>4322300N</t>
  </si>
  <si>
    <t>5957306N</t>
  </si>
  <si>
    <t>Carthage Center for Rehabilitation and Nursing</t>
  </si>
  <si>
    <t>Cooperstown Center for Rehabilitation and Nursing</t>
  </si>
  <si>
    <t>Daughters Of Sarah Nursing Center - NF</t>
  </si>
  <si>
    <t>Downtown Brooklyn Nursing &amp; Rehabilitation Center</t>
  </si>
  <si>
    <t>Eddy Heritage House Nursing Center</t>
  </si>
  <si>
    <t>Ellicott Center for Rehabilitation and Nursing for Waterfront Operations</t>
  </si>
  <si>
    <t>Glengariff Rehabilitation and Health Care Center</t>
  </si>
  <si>
    <t>Good Samaritan Nursing and Rehabilitaiton Care Center</t>
  </si>
  <si>
    <t>Good Shepherd-fairview Home Inc</t>
  </si>
  <si>
    <t>Helen Hayes Hospital RHCF</t>
  </si>
  <si>
    <t>Ira Davenport Memorial Hospital Snf hrfa</t>
  </si>
  <si>
    <t>Jewish Home &amp; Infirmary Of Rochester Ny Inc</t>
  </si>
  <si>
    <t>Margaret Tietz Center For Nursing Care, Inc.</t>
  </si>
  <si>
    <t>Middletown Park Rehabilitation and Health Ca</t>
  </si>
  <si>
    <t>Oak Hill Rehabilitation and Nursing Care Center</t>
  </si>
  <si>
    <t>Palm Gardens Care Center LLC</t>
  </si>
  <si>
    <t>River View Rehabilitation and Nursing Care Center</t>
  </si>
  <si>
    <t>Roscoe Rehabilitation and Nursing Center</t>
  </si>
  <si>
    <t>The Commons on St. Anthony, A Skilled Nursing &amp; Short Term Rehabilitation Commun</t>
  </si>
  <si>
    <t>The Cottages at Garden Grove</t>
  </si>
  <si>
    <t>The Eleanor Nursing Care Center</t>
  </si>
  <si>
    <t>The Grand Rehabiliation and Nursing at Barnwell</t>
  </si>
  <si>
    <t>The Knolls</t>
  </si>
  <si>
    <t>Tolstoy Foundation Nursing Home Co Inc</t>
  </si>
  <si>
    <t>Williamsbridge Center for Rehabilitation &amp; Nursing</t>
  </si>
  <si>
    <t>5931302N</t>
  </si>
  <si>
    <t>7001035N</t>
  </si>
  <si>
    <t>1254302N</t>
  </si>
  <si>
    <t>4161000N</t>
  </si>
  <si>
    <t>5902319N</t>
  </si>
  <si>
    <t>1059302N</t>
  </si>
  <si>
    <t>0427303N</t>
  </si>
  <si>
    <t>1823301N</t>
  </si>
  <si>
    <t>7003418N</t>
  </si>
  <si>
    <t>5154327N</t>
  </si>
  <si>
    <t>4402304N</t>
  </si>
  <si>
    <t>7000802N</t>
  </si>
  <si>
    <t>7000007N</t>
  </si>
  <si>
    <t>1356304N</t>
  </si>
  <si>
    <t>1225001N</t>
  </si>
  <si>
    <t>5567303N</t>
  </si>
  <si>
    <t>2701365N</t>
  </si>
  <si>
    <t>1801309N</t>
  </si>
  <si>
    <t>2913302N</t>
  </si>
  <si>
    <t>2101302N</t>
  </si>
  <si>
    <t>2961303N</t>
  </si>
  <si>
    <t>3202318N</t>
  </si>
  <si>
    <t>5157320N</t>
  </si>
  <si>
    <t>5966301N</t>
  </si>
  <si>
    <t>5149304N</t>
  </si>
  <si>
    <t>5902318N</t>
  </si>
  <si>
    <t>Buffalo Community Healthcare Center</t>
  </si>
  <si>
    <t>Emerge Nursing and Rehabilitation at Glen Cove</t>
  </si>
  <si>
    <t>EPIC Rehabilitation and Nursing at White Plains</t>
  </si>
  <si>
    <t>Foltsbrook Center for Nursing and Rehabilitation</t>
  </si>
  <si>
    <t>Ghent Rehabilitation &amp; Nursing Center</t>
  </si>
  <si>
    <t>Luxor Nursing and Rehabilitation at Mills Pond</t>
  </si>
  <si>
    <t>Luxor Nursing and Rehabilitation at Sayville</t>
  </si>
  <si>
    <t>Massena Rehabilitation and Nursing Center</t>
  </si>
  <si>
    <t>Oneida Health Rehabilitation and Extended Care</t>
  </si>
  <si>
    <t>Pinnacle Multicare Nursing and Rehabilitation Center</t>
  </si>
  <si>
    <t>Shaker Place Rehabilitation and Nursing Center</t>
  </si>
  <si>
    <t>Ten Broeck Center for Rehabilitation and Nursing</t>
  </si>
  <si>
    <t>The Brook at High Falls Nursing Home</t>
  </si>
  <si>
    <t>The Grand Rehabilitation and Nursing at Batavia</t>
  </si>
  <si>
    <t>The Grand Rehabilitation and Nursing at Great Neck</t>
  </si>
  <si>
    <t>The Grand Rehabilitation and Nursing at Mohawk</t>
  </si>
  <si>
    <t>The Grand Rehabilitation and Nursing at South Point</t>
  </si>
  <si>
    <t>The Grand Rehabilitation and Nursing at Utica</t>
  </si>
  <si>
    <t>The Hamlet Rehabilitation and Healthcare Center at Nesconset</t>
  </si>
  <si>
    <t>Waters Edge Rehabilitation and Nursing Center at Port Jefferson</t>
  </si>
  <si>
    <t>White Plains Center For Nursing Care</t>
  </si>
  <si>
    <t>Baptist Health Nursing and Rehabilitation Center</t>
  </si>
  <si>
    <t>Buena Vida Rehabilitation and Nursing Center</t>
  </si>
  <si>
    <t>Cayuga Nursing and Rehabilitation Center</t>
  </si>
  <si>
    <t>Delmar Center for Rehabilitation and Nursing</t>
  </si>
  <si>
    <t>FoltsBrook Center for Nursing and Rehabilitation</t>
  </si>
  <si>
    <t>Glengariff Rehabilitation and Healthcare Center</t>
  </si>
  <si>
    <t>Good Samaritan Nursing and Rehabilitation Care Center</t>
  </si>
  <si>
    <t>Guthrie Cortland Medical Center</t>
  </si>
  <si>
    <t>LeRoy Village Green Nursing and Rehabilitation Center</t>
  </si>
  <si>
    <t>Margaret Tietz Nursing and Rehabilitation Center</t>
  </si>
  <si>
    <t>Massena Rehabilitation &amp; Nursing Center</t>
  </si>
  <si>
    <t>Morris Park Rehabilitation and Nursing Center</t>
  </si>
  <si>
    <t>St Anns Community_Rochester</t>
  </si>
  <si>
    <t>St Anns Community_Webster</t>
  </si>
  <si>
    <t>Ten Broeck Center for Rehabilitation &amp; Nursing</t>
  </si>
  <si>
    <t>The Brook at High Falls Nursing Home and Rehabilitation Center</t>
  </si>
  <si>
    <t>The Enclave at Rye Rehabilitation and Nursing Center</t>
  </si>
  <si>
    <t>The Pines at Glens Falls Center for Nursing &amp; Rehabilitation</t>
  </si>
  <si>
    <t>United Helpers Canton Nursing Home</t>
  </si>
  <si>
    <t>Waters Edge Rehab &amp; Nursing Center at Port Jefferson</t>
  </si>
  <si>
    <t>White Plains Center for Nursing Care</t>
  </si>
  <si>
    <t>New Riverdale Rehab and Nursing</t>
  </si>
  <si>
    <t>Orchard Rehabilitation and Nursing Center</t>
  </si>
  <si>
    <t>Rochester Center for Rehabilitation and Nursing</t>
  </si>
  <si>
    <t>The Pearl Nursing Center of Rochester</t>
  </si>
  <si>
    <t>7001810N</t>
  </si>
  <si>
    <t>2753302N</t>
  </si>
  <si>
    <t>0701302N</t>
  </si>
  <si>
    <t>1401343N</t>
  </si>
  <si>
    <t>2701366N</t>
  </si>
  <si>
    <t>Name</t>
  </si>
  <si>
    <t>Swan Lake Nursing and Rehabilitation</t>
  </si>
  <si>
    <t>5123306N</t>
  </si>
  <si>
    <t>Division of Finance and Rate Setting</t>
  </si>
  <si>
    <t>Allegria Nursing &amp; Rehabilitation Center of Port Jefferson</t>
  </si>
  <si>
    <t>ArchCare at Providence Rest</t>
  </si>
  <si>
    <t>Pine Forest Center for Rehabilitation and Healthcare</t>
  </si>
  <si>
    <t>Troy Victorian Rehabilitation &amp; Nursing Care Center</t>
  </si>
  <si>
    <t>Springvale Nursing and Rehabilitation Center</t>
  </si>
  <si>
    <t>Tupper Lake Center for Nursing and Rehabilitation</t>
  </si>
  <si>
    <t>2762302N</t>
  </si>
  <si>
    <t>0601305N</t>
  </si>
  <si>
    <t>6027304N</t>
  </si>
  <si>
    <t>1461303N</t>
  </si>
  <si>
    <t>0226303N</t>
  </si>
  <si>
    <t>1063303N</t>
  </si>
  <si>
    <t>7002362N</t>
  </si>
  <si>
    <t>5154329N</t>
  </si>
  <si>
    <t>5153312N</t>
  </si>
  <si>
    <t>5154328N</t>
  </si>
  <si>
    <t>0433304N</t>
  </si>
  <si>
    <t>5921303N</t>
  </si>
  <si>
    <t>2024 Medicaid Days</t>
  </si>
  <si>
    <t>Facility's Medicaid Revenue (1/1/24 Rate * 2024 Days)</t>
  </si>
  <si>
    <t>Betsy Ross Rehabilitation and Nursing</t>
  </si>
  <si>
    <t>Blossom Health Care Center</t>
  </si>
  <si>
    <t>Delaware Oaks Center For Rehabilitation and Nursing</t>
  </si>
  <si>
    <t>Fairport Skilled Nursing Home</t>
  </si>
  <si>
    <t>Hudson Hill Advanced Recovery and Rehabilitation Center</t>
  </si>
  <si>
    <t>Lilac Manor Rehabilitation and Nursing Center</t>
  </si>
  <si>
    <t>Sarah Neuman Center for Rehabilitation and Nursing</t>
  </si>
  <si>
    <t>Taconic Nursing and Rehabilitation at Beacon</t>
  </si>
  <si>
    <t>Taconic Nursing and Rehabilitation at Hopewell</t>
  </si>
  <si>
    <t>Taconic Nursing and Rehabilitation at Ulster</t>
  </si>
  <si>
    <t>The Monarch at Brooklyn Rehabilitation and Nursing Center</t>
  </si>
  <si>
    <t>Tupper Lake Center For Nursing And Rehabilitation</t>
  </si>
  <si>
    <t>West Village Rehabilitation and Nursing Center</t>
  </si>
  <si>
    <t>3201312N</t>
  </si>
  <si>
    <t>2725303N</t>
  </si>
  <si>
    <t>5909303N</t>
  </si>
  <si>
    <t>1301303N</t>
  </si>
  <si>
    <t>1320302N</t>
  </si>
  <si>
    <t>5556303N</t>
  </si>
  <si>
    <t>1620301N</t>
  </si>
  <si>
    <t>2024 Revenue - Days</t>
  </si>
  <si>
    <t xml:space="preserve">2024 NHQP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</si>
</sst>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164" formatCode="&quot;$&quot;#,##0.00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center" wrapText="1"/>
    </xf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9" xfId="0" applyFont="1" applyBorder="1"/>
    <xf numFmtId="4" fontId="6" fillId="0" borderId="1" xfId="0" applyNumberFormat="1" applyFont="1" applyBorder="1" applyAlignment="1">
      <alignment horizontal="center"/>
    </xf>
    <xf numFmtId="0" fontId="1" fillId="0" borderId="3" xfId="0" applyFont="1" applyBorder="1"/>
    <xf numFmtId="3" fontId="1" fillId="0" borderId="0" xfId="0" applyNumberFormat="1" applyFont="1"/>
    <xf numFmtId="5" fontId="1" fillId="0" borderId="6" xfId="0" applyNumberFormat="1" applyFont="1" applyBorder="1"/>
    <xf numFmtId="0" fontId="1" fillId="0" borderId="3" xfId="0" quotePrefix="1" applyFont="1" applyBorder="1"/>
    <xf numFmtId="0" fontId="1" fillId="0" borderId="8" xfId="0" applyFont="1" applyBorder="1"/>
    <xf numFmtId="0" fontId="1" fillId="0" borderId="2" xfId="0" applyFont="1" applyBorder="1"/>
    <xf numFmtId="3" fontId="1" fillId="0" borderId="2" xfId="0" applyNumberFormat="1" applyFont="1" applyBorder="1"/>
    <xf numFmtId="1" fontId="1" fillId="0" borderId="2" xfId="0" applyNumberFormat="1" applyFont="1" applyBorder="1"/>
    <xf numFmtId="5" fontId="1" fillId="0" borderId="2" xfId="0" applyNumberFormat="1" applyFont="1" applyBorder="1"/>
    <xf numFmtId="5" fontId="1" fillId="0" borderId="15" xfId="0" applyNumberFormat="1" applyFont="1" applyBorder="1"/>
    <xf numFmtId="0" fontId="8" fillId="0" borderId="9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2" borderId="13" xfId="0" applyNumberFormat="1" applyFont="1" applyFill="1" applyBorder="1" applyAlignment="1">
      <alignment horizontal="center" vertical="center" wrapText="1"/>
    </xf>
    <xf numFmtId="4" fontId="6" fillId="2" borderId="13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2" fontId="2" fillId="0" borderId="12" xfId="0" applyNumberFormat="1" applyFont="1" applyBorder="1" applyAlignment="1">
      <alignment horizontal="center" wrapText="1"/>
    </xf>
    <xf numFmtId="0" fontId="6" fillId="0" borderId="12" xfId="0" applyFont="1" applyBorder="1"/>
    <xf numFmtId="164" fontId="2" fillId="0" borderId="12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0" xfId="0" applyFont="1" applyBorder="1"/>
    <xf numFmtId="3" fontId="1" fillId="0" borderId="9" xfId="0" applyNumberFormat="1" applyFont="1" applyBorder="1"/>
    <xf numFmtId="1" fontId="1" fillId="0" borderId="9" xfId="0" applyNumberFormat="1" applyFont="1" applyBorder="1"/>
    <xf numFmtId="5" fontId="1" fillId="0" borderId="9" xfId="0" applyNumberFormat="1" applyFont="1" applyBorder="1"/>
    <xf numFmtId="5" fontId="1" fillId="0" borderId="16" xfId="0" applyNumberFormat="1" applyFont="1" applyBorder="1"/>
    <xf numFmtId="1" fontId="1" fillId="0" borderId="0" xfId="0" applyNumberFormat="1" applyFont="1"/>
    <xf numFmtId="5" fontId="1" fillId="0" borderId="0" xfId="0" applyNumberFormat="1" applyFont="1"/>
    <xf numFmtId="14" fontId="1" fillId="3" borderId="0" xfId="0" applyNumberFormat="1" applyFont="1" applyFill="1"/>
    <xf numFmtId="0" fontId="1" fillId="3" borderId="0" xfId="0" applyFont="1" applyFill="1"/>
    <xf numFmtId="0" fontId="8" fillId="3" borderId="0" xfId="0" applyFont="1" applyFill="1"/>
    <xf numFmtId="0" fontId="6" fillId="3" borderId="0" xfId="0" applyFont="1" applyFill="1"/>
    <xf numFmtId="5" fontId="6" fillId="3" borderId="0" xfId="0" applyNumberFormat="1" applyFont="1" applyFill="1"/>
    <xf numFmtId="0" fontId="6" fillId="3" borderId="4" xfId="0" applyFont="1" applyFill="1" applyBorder="1"/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3" fontId="1" fillId="3" borderId="3" xfId="0" applyNumberFormat="1" applyFont="1" applyFill="1" applyBorder="1"/>
    <xf numFmtId="7" fontId="1" fillId="3" borderId="0" xfId="0" applyNumberFormat="1" applyFont="1" applyFill="1"/>
    <xf numFmtId="5" fontId="1" fillId="3" borderId="6" xfId="0" applyNumberFormat="1" applyFont="1" applyFill="1" applyBorder="1"/>
    <xf numFmtId="5" fontId="1" fillId="3" borderId="0" xfId="0" applyNumberFormat="1" applyFont="1" applyFill="1"/>
    <xf numFmtId="0" fontId="1" fillId="3" borderId="3" xfId="0" applyFont="1" applyFill="1" applyBorder="1"/>
    <xf numFmtId="0" fontId="1" fillId="3" borderId="0" xfId="0" quotePrefix="1" applyFont="1" applyFill="1"/>
    <xf numFmtId="0" fontId="6" fillId="3" borderId="3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EF3A-76BB-4497-B91C-6235B5B4998D}">
  <sheetPr>
    <tabColor rgb="FFFFFF00"/>
    <pageSetUpPr fitToPage="1"/>
  </sheetPr>
  <dimension ref="A1:P576"/>
  <sheetViews>
    <sheetView tabSelected="1" workbookViewId="0">
      <pane ySplit="6" topLeftCell="A7" activePane="bottomLeft" state="frozen"/>
      <selection pane="bottomLeft" activeCell="B14" sqref="B14"/>
    </sheetView>
  </sheetViews>
  <sheetFormatPr defaultColWidth="8.7109375" defaultRowHeight="15" x14ac:dyDescent="0.25"/>
  <cols>
    <col min="1" max="1" width="8.7109375" style="2"/>
    <col min="2" max="2" width="80.85546875" style="2" bestFit="1" customWidth="1"/>
    <col min="3" max="3" width="8" style="2" customWidth="1"/>
    <col min="4" max="4" width="16" style="2" customWidth="1"/>
    <col min="5" max="5" width="7.140625" style="2" bestFit="1" customWidth="1"/>
    <col min="6" max="6" width="22.140625" style="2" bestFit="1" customWidth="1"/>
    <col min="7" max="7" width="16.7109375" style="2" customWidth="1"/>
    <col min="8" max="8" width="18.140625" style="2" customWidth="1"/>
    <col min="9" max="9" width="15.7109375" style="2" customWidth="1"/>
    <col min="10" max="10" width="18.7109375" style="2" bestFit="1" customWidth="1"/>
    <col min="11" max="11" width="11" style="2" bestFit="1" customWidth="1"/>
    <col min="12" max="12" width="12.7109375" style="2" bestFit="1" customWidth="1"/>
    <col min="13" max="16384" width="8.7109375" style="2"/>
  </cols>
  <sheetData>
    <row r="1" spans="1:12" s="1" customFormat="1" ht="18.75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2" s="1" customFormat="1" ht="18.75" x14ac:dyDescent="0.3">
      <c r="A2" s="64" t="s">
        <v>1354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ht="18.75" x14ac:dyDescent="0.3">
      <c r="A3" s="59" t="s">
        <v>1396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2" ht="15.75" x14ac:dyDescent="0.25">
      <c r="A5" s="60" t="s">
        <v>1</v>
      </c>
      <c r="B5" s="61"/>
      <c r="C5" s="61"/>
      <c r="D5" s="62"/>
      <c r="E5" s="16"/>
      <c r="F5" s="63" t="s">
        <v>2</v>
      </c>
      <c r="G5" s="63"/>
      <c r="H5" s="63" t="s">
        <v>3</v>
      </c>
      <c r="I5" s="63"/>
      <c r="J5" s="5" t="s">
        <v>4</v>
      </c>
    </row>
    <row r="6" spans="1:12" ht="47.25" x14ac:dyDescent="0.25">
      <c r="A6" s="17" t="s">
        <v>5</v>
      </c>
      <c r="B6" s="18" t="s">
        <v>1351</v>
      </c>
      <c r="C6" s="29" t="s">
        <v>6</v>
      </c>
      <c r="D6" s="30" t="s">
        <v>1373</v>
      </c>
      <c r="E6" s="31" t="s">
        <v>7</v>
      </c>
      <c r="F6" s="19" t="s">
        <v>1374</v>
      </c>
      <c r="G6" s="19" t="s">
        <v>8</v>
      </c>
      <c r="H6" s="20" t="s">
        <v>9</v>
      </c>
      <c r="I6" s="20" t="s">
        <v>10</v>
      </c>
      <c r="J6" s="20" t="s">
        <v>11</v>
      </c>
    </row>
    <row r="7" spans="1:12" ht="14.25" customHeight="1" x14ac:dyDescent="0.25">
      <c r="A7" s="21"/>
      <c r="B7" s="22"/>
      <c r="C7" s="23"/>
      <c r="D7" s="24"/>
      <c r="E7" s="25"/>
      <c r="F7" s="26">
        <f>SUM(F8:F576)</f>
        <v>7455296304.1699972</v>
      </c>
      <c r="G7" s="26">
        <v>50000000</v>
      </c>
      <c r="H7" s="27">
        <f>SUM(H8:H576)</f>
        <v>7995110940.3450012</v>
      </c>
      <c r="I7" s="27">
        <f>SUM(I8:I576)</f>
        <v>50000000.00000003</v>
      </c>
      <c r="J7" s="28">
        <f>SUM(J8:J576)</f>
        <v>-7.0000001600419637E-2</v>
      </c>
    </row>
    <row r="8" spans="1:12" x14ac:dyDescent="0.25">
      <c r="A8" s="32" t="s">
        <v>12</v>
      </c>
      <c r="B8" s="4" t="s">
        <v>13</v>
      </c>
      <c r="C8" s="4">
        <v>3</v>
      </c>
      <c r="D8" s="33">
        <v>151901</v>
      </c>
      <c r="E8" s="34">
        <v>0</v>
      </c>
      <c r="F8" s="35">
        <f>VLOOKUP(A8,'1-1-2024 Rates-Revenue'!$A$9:$O$599,15,FALSE)</f>
        <v>48283819.530000001</v>
      </c>
      <c r="G8" s="35">
        <f>SUM(F8/$F$7)*50000000</f>
        <v>323822.2705044818</v>
      </c>
      <c r="H8" s="35">
        <f>IF(E8=1,F8*0,(IF(C8=1,F8*3)+IF(C8=2,F8*2.25)+IF(C8=3,F8*1.5)+IF(C8=4,F8*0)+IF(C8=5,F8*0)))</f>
        <v>72425729.295000002</v>
      </c>
      <c r="I8" s="35">
        <f>SUM(H8/$H$7)*50000000</f>
        <v>452937.61296997534</v>
      </c>
      <c r="J8" s="36">
        <f>ROUND(SUM(I8-G8),2)</f>
        <v>129115.34</v>
      </c>
      <c r="L8" s="7"/>
    </row>
    <row r="9" spans="1:12" x14ac:dyDescent="0.25">
      <c r="A9" s="6" t="s">
        <v>14</v>
      </c>
      <c r="B9" s="2" t="s">
        <v>15</v>
      </c>
      <c r="C9" s="2">
        <v>4</v>
      </c>
      <c r="D9" s="7">
        <v>31542</v>
      </c>
      <c r="E9" s="37">
        <v>0</v>
      </c>
      <c r="F9" s="38">
        <f>VLOOKUP(A9,'1-1-2024 Rates-Revenue'!$A$9:$O$599,15,FALSE)</f>
        <v>7813513.7200000007</v>
      </c>
      <c r="G9" s="38">
        <f t="shared" ref="G9:G72" si="0">SUM(F9/$F$7)*50000000</f>
        <v>52402.435806807844</v>
      </c>
      <c r="H9" s="38">
        <f t="shared" ref="H9:H72" si="1">IF(E9=1,F9*0,(IF(C9=1,F9*3)+IF(C9=2,F9*2.25)+IF(C9=3,F9*1.5)+IF(C9=4,F9*0)+IF(C9=5,F9*0)))</f>
        <v>0</v>
      </c>
      <c r="I9" s="38">
        <f t="shared" ref="I9:I72" si="2">SUM(H9/$H$7)*50000000</f>
        <v>0</v>
      </c>
      <c r="J9" s="8">
        <f t="shared" ref="J9:J72" si="3">ROUND(SUM(I9-G9),2)</f>
        <v>-52402.44</v>
      </c>
      <c r="L9" s="7"/>
    </row>
    <row r="10" spans="1:12" ht="13.5" customHeight="1" x14ac:dyDescent="0.25">
      <c r="A10" s="6" t="s">
        <v>16</v>
      </c>
      <c r="B10" s="2" t="s">
        <v>17</v>
      </c>
      <c r="C10" s="2">
        <v>1</v>
      </c>
      <c r="D10" s="7">
        <v>7956</v>
      </c>
      <c r="E10" s="37">
        <v>0</v>
      </c>
      <c r="F10" s="38">
        <f>VLOOKUP(A10,'1-1-2024 Rates-Revenue'!$A$9:$O$599,15,FALSE)</f>
        <v>1686751.5599999998</v>
      </c>
      <c r="G10" s="38">
        <f t="shared" si="0"/>
        <v>11312.438105622598</v>
      </c>
      <c r="H10" s="38">
        <f t="shared" si="1"/>
        <v>5060254.68</v>
      </c>
      <c r="I10" s="38">
        <f t="shared" si="2"/>
        <v>31645.931605932426</v>
      </c>
      <c r="J10" s="8">
        <f t="shared" si="3"/>
        <v>20333.490000000002</v>
      </c>
      <c r="L10" s="7"/>
    </row>
    <row r="11" spans="1:12" x14ac:dyDescent="0.25">
      <c r="A11" s="6" t="s">
        <v>18</v>
      </c>
      <c r="B11" s="2" t="s">
        <v>19</v>
      </c>
      <c r="C11" s="2">
        <v>3</v>
      </c>
      <c r="D11" s="7">
        <v>49594</v>
      </c>
      <c r="E11" s="37">
        <v>0</v>
      </c>
      <c r="F11" s="38">
        <f>VLOOKUP(A11,'1-1-2024 Rates-Revenue'!$A$9:$O$599,15,FALSE)</f>
        <v>12138139.030000001</v>
      </c>
      <c r="G11" s="38">
        <f t="shared" si="0"/>
        <v>81406.147621595752</v>
      </c>
      <c r="H11" s="38">
        <f t="shared" si="1"/>
        <v>18207208.545000002</v>
      </c>
      <c r="I11" s="38">
        <f t="shared" si="2"/>
        <v>113864.63978331197</v>
      </c>
      <c r="J11" s="8">
        <f t="shared" si="3"/>
        <v>32458.49</v>
      </c>
      <c r="L11" s="7"/>
    </row>
    <row r="12" spans="1:12" x14ac:dyDescent="0.25">
      <c r="A12" s="6" t="s">
        <v>20</v>
      </c>
      <c r="B12" s="2" t="s">
        <v>21</v>
      </c>
      <c r="C12" s="2">
        <v>4</v>
      </c>
      <c r="D12" s="7">
        <v>47644</v>
      </c>
      <c r="E12" s="37">
        <v>0</v>
      </c>
      <c r="F12" s="38">
        <f>VLOOKUP(A12,'1-1-2024 Rates-Revenue'!$A$9:$O$599,15,FALSE)</f>
        <v>10912685.09</v>
      </c>
      <c r="G12" s="38">
        <f t="shared" si="0"/>
        <v>73187.467303587706</v>
      </c>
      <c r="H12" s="38">
        <f t="shared" si="1"/>
        <v>0</v>
      </c>
      <c r="I12" s="38">
        <f t="shared" si="2"/>
        <v>0</v>
      </c>
      <c r="J12" s="8">
        <f t="shared" si="3"/>
        <v>-73187.47</v>
      </c>
      <c r="L12" s="7"/>
    </row>
    <row r="13" spans="1:12" x14ac:dyDescent="0.25">
      <c r="A13" s="6" t="s">
        <v>22</v>
      </c>
      <c r="B13" s="2" t="s">
        <v>23</v>
      </c>
      <c r="C13" s="2">
        <v>4</v>
      </c>
      <c r="D13" s="7">
        <v>21992</v>
      </c>
      <c r="E13" s="37">
        <v>0</v>
      </c>
      <c r="F13" s="38">
        <f>VLOOKUP(A13,'1-1-2024 Rates-Revenue'!$A$9:$O$599,15,FALSE)</f>
        <v>5156244.32</v>
      </c>
      <c r="G13" s="38">
        <f t="shared" si="0"/>
        <v>34581.082425362089</v>
      </c>
      <c r="H13" s="38">
        <f t="shared" si="1"/>
        <v>0</v>
      </c>
      <c r="I13" s="38">
        <f t="shared" si="2"/>
        <v>0</v>
      </c>
      <c r="J13" s="8">
        <f t="shared" si="3"/>
        <v>-34581.08</v>
      </c>
      <c r="L13" s="7"/>
    </row>
    <row r="14" spans="1:12" x14ac:dyDescent="0.25">
      <c r="A14" s="6" t="s">
        <v>24</v>
      </c>
      <c r="B14" s="2" t="s">
        <v>25</v>
      </c>
      <c r="C14" s="2">
        <v>3</v>
      </c>
      <c r="D14" s="7">
        <v>29996</v>
      </c>
      <c r="E14" s="37">
        <v>0</v>
      </c>
      <c r="F14" s="38">
        <f>VLOOKUP(A14,'1-1-2024 Rates-Revenue'!$A$9:$O$599,15,FALSE)</f>
        <v>6933575.4000000004</v>
      </c>
      <c r="G14" s="38">
        <f t="shared" si="0"/>
        <v>46501.00490386827</v>
      </c>
      <c r="H14" s="38">
        <f t="shared" si="1"/>
        <v>10400363.100000001</v>
      </c>
      <c r="I14" s="38">
        <f t="shared" si="2"/>
        <v>65042.018663666029</v>
      </c>
      <c r="J14" s="8">
        <f t="shared" si="3"/>
        <v>18541.009999999998</v>
      </c>
      <c r="L14" s="7"/>
    </row>
    <row r="15" spans="1:12" x14ac:dyDescent="0.25">
      <c r="A15" s="6" t="s">
        <v>26</v>
      </c>
      <c r="B15" s="2" t="s">
        <v>27</v>
      </c>
      <c r="C15" s="2">
        <v>2</v>
      </c>
      <c r="D15" s="7">
        <v>31338</v>
      </c>
      <c r="E15" s="37">
        <v>0</v>
      </c>
      <c r="F15" s="38">
        <f>VLOOKUP(A15,'1-1-2024 Rates-Revenue'!$A$9:$O$599,15,FALSE)</f>
        <v>7149781.6600000001</v>
      </c>
      <c r="G15" s="38">
        <f t="shared" si="0"/>
        <v>47951.022791682255</v>
      </c>
      <c r="H15" s="38">
        <f t="shared" si="1"/>
        <v>16087008.734999999</v>
      </c>
      <c r="I15" s="38">
        <f t="shared" si="2"/>
        <v>100605.28775042751</v>
      </c>
      <c r="J15" s="8">
        <f t="shared" si="3"/>
        <v>52654.26</v>
      </c>
      <c r="L15" s="7"/>
    </row>
    <row r="16" spans="1:12" x14ac:dyDescent="0.25">
      <c r="A16" s="6" t="s">
        <v>28</v>
      </c>
      <c r="B16" s="2" t="s">
        <v>29</v>
      </c>
      <c r="C16" s="2">
        <v>2</v>
      </c>
      <c r="D16" s="7">
        <v>26607</v>
      </c>
      <c r="E16" s="37">
        <v>0</v>
      </c>
      <c r="F16" s="38">
        <f>VLOOKUP(A16,'1-1-2024 Rates-Revenue'!$A$9:$O$599,15,FALSE)</f>
        <v>6773467.7400000002</v>
      </c>
      <c r="G16" s="38">
        <f t="shared" si="0"/>
        <v>45427.220218003764</v>
      </c>
      <c r="H16" s="38">
        <f t="shared" si="1"/>
        <v>15240302.415000001</v>
      </c>
      <c r="I16" s="38">
        <f t="shared" si="2"/>
        <v>95310.137212069501</v>
      </c>
      <c r="J16" s="8">
        <f t="shared" si="3"/>
        <v>49882.92</v>
      </c>
      <c r="L16" s="7"/>
    </row>
    <row r="17" spans="1:12" x14ac:dyDescent="0.25">
      <c r="A17" s="6" t="s">
        <v>30</v>
      </c>
      <c r="B17" s="2" t="s">
        <v>31</v>
      </c>
      <c r="C17" s="2">
        <v>3</v>
      </c>
      <c r="D17" s="7">
        <v>29450</v>
      </c>
      <c r="E17" s="37">
        <v>0</v>
      </c>
      <c r="F17" s="38">
        <f>VLOOKUP(A17,'1-1-2024 Rates-Revenue'!$A$9:$O$599,15,FALSE)</f>
        <v>8412392.5</v>
      </c>
      <c r="G17" s="38">
        <f t="shared" si="0"/>
        <v>56418.901119293318</v>
      </c>
      <c r="H17" s="38">
        <f t="shared" si="1"/>
        <v>12618588.75</v>
      </c>
      <c r="I17" s="38">
        <f t="shared" si="2"/>
        <v>78914.406842836674</v>
      </c>
      <c r="J17" s="8">
        <f t="shared" si="3"/>
        <v>22495.51</v>
      </c>
      <c r="L17" s="7"/>
    </row>
    <row r="18" spans="1:12" x14ac:dyDescent="0.25">
      <c r="A18" s="6" t="s">
        <v>32</v>
      </c>
      <c r="B18" s="2" t="s">
        <v>33</v>
      </c>
      <c r="C18" s="2">
        <v>2</v>
      </c>
      <c r="D18" s="7">
        <v>20828</v>
      </c>
      <c r="E18" s="37">
        <v>0</v>
      </c>
      <c r="F18" s="38">
        <f>VLOOKUP(A18,'1-1-2024 Rates-Revenue'!$A$9:$O$599,15,FALSE)</f>
        <v>9612992.5899999999</v>
      </c>
      <c r="G18" s="38">
        <f t="shared" si="0"/>
        <v>64470.895574084228</v>
      </c>
      <c r="H18" s="38">
        <f t="shared" si="1"/>
        <v>21629233.327500001</v>
      </c>
      <c r="I18" s="38">
        <f t="shared" si="2"/>
        <v>135265.37335682465</v>
      </c>
      <c r="J18" s="8">
        <f t="shared" si="3"/>
        <v>70794.48</v>
      </c>
      <c r="L18" s="7"/>
    </row>
    <row r="19" spans="1:12" x14ac:dyDescent="0.25">
      <c r="A19" s="6" t="s">
        <v>34</v>
      </c>
      <c r="B19" s="2" t="s">
        <v>35</v>
      </c>
      <c r="C19" s="2">
        <v>2</v>
      </c>
      <c r="D19" s="7">
        <v>61414</v>
      </c>
      <c r="E19" s="37">
        <v>0</v>
      </c>
      <c r="F19" s="38">
        <f>VLOOKUP(A19,'1-1-2024 Rates-Revenue'!$A$9:$O$599,15,FALSE)</f>
        <v>22600731.579999998</v>
      </c>
      <c r="G19" s="38">
        <f t="shared" si="0"/>
        <v>151575.0055927264</v>
      </c>
      <c r="H19" s="38">
        <f t="shared" si="1"/>
        <v>50851646.054999992</v>
      </c>
      <c r="I19" s="38">
        <f t="shared" si="2"/>
        <v>318017.13843889243</v>
      </c>
      <c r="J19" s="8">
        <f t="shared" si="3"/>
        <v>166442.13</v>
      </c>
      <c r="L19" s="7"/>
    </row>
    <row r="20" spans="1:12" x14ac:dyDescent="0.25">
      <c r="A20" s="6" t="s">
        <v>37</v>
      </c>
      <c r="B20" s="2" t="s">
        <v>38</v>
      </c>
      <c r="C20" s="2">
        <v>1</v>
      </c>
      <c r="D20" s="7">
        <v>38194</v>
      </c>
      <c r="E20" s="37">
        <v>0</v>
      </c>
      <c r="F20" s="38">
        <f>VLOOKUP(A20,'1-1-2024 Rates-Revenue'!$A$9:$O$599,15,FALSE)</f>
        <v>9007672.9600000009</v>
      </c>
      <c r="G20" s="38">
        <f t="shared" si="0"/>
        <v>60411.233789337835</v>
      </c>
      <c r="H20" s="38">
        <f t="shared" si="1"/>
        <v>27023018.880000003</v>
      </c>
      <c r="I20" s="38">
        <f t="shared" si="2"/>
        <v>168997.14764204333</v>
      </c>
      <c r="J20" s="8">
        <f t="shared" si="3"/>
        <v>108585.91</v>
      </c>
      <c r="L20" s="7"/>
    </row>
    <row r="21" spans="1:12" x14ac:dyDescent="0.25">
      <c r="A21" s="6" t="s">
        <v>39</v>
      </c>
      <c r="B21" s="2" t="s">
        <v>40</v>
      </c>
      <c r="C21" s="2">
        <v>2</v>
      </c>
      <c r="D21" s="7">
        <v>22070</v>
      </c>
      <c r="E21" s="37">
        <v>0</v>
      </c>
      <c r="F21" s="38">
        <f>VLOOKUP(A21,'1-1-2024 Rates-Revenue'!$A$9:$O$599,15,FALSE)</f>
        <v>5619702.9800000004</v>
      </c>
      <c r="G21" s="38">
        <f t="shared" si="0"/>
        <v>37689.333533643134</v>
      </c>
      <c r="H21" s="38">
        <f t="shared" si="1"/>
        <v>12644331.705000002</v>
      </c>
      <c r="I21" s="38">
        <f t="shared" si="2"/>
        <v>79075.398698935256</v>
      </c>
      <c r="J21" s="8">
        <f t="shared" si="3"/>
        <v>41386.07</v>
      </c>
      <c r="L21" s="7"/>
    </row>
    <row r="22" spans="1:12" x14ac:dyDescent="0.25">
      <c r="A22" s="6" t="s">
        <v>41</v>
      </c>
      <c r="B22" s="2" t="s">
        <v>42</v>
      </c>
      <c r="C22" s="2">
        <v>4</v>
      </c>
      <c r="D22" s="7">
        <v>82663</v>
      </c>
      <c r="E22" s="37">
        <v>0</v>
      </c>
      <c r="F22" s="38">
        <f>VLOOKUP(A22,'1-1-2024 Rates-Revenue'!$A$9:$O$599,15,FALSE)</f>
        <v>27382230.799999997</v>
      </c>
      <c r="G22" s="38">
        <f t="shared" si="0"/>
        <v>183642.80695781467</v>
      </c>
      <c r="H22" s="38">
        <f t="shared" si="1"/>
        <v>0</v>
      </c>
      <c r="I22" s="38">
        <f t="shared" si="2"/>
        <v>0</v>
      </c>
      <c r="J22" s="8">
        <f t="shared" si="3"/>
        <v>-183642.81</v>
      </c>
      <c r="L22" s="7"/>
    </row>
    <row r="23" spans="1:12" x14ac:dyDescent="0.25">
      <c r="A23" s="6" t="s">
        <v>43</v>
      </c>
      <c r="B23" s="2" t="s">
        <v>44</v>
      </c>
      <c r="C23" s="2">
        <v>1</v>
      </c>
      <c r="D23" s="7">
        <v>54988</v>
      </c>
      <c r="E23" s="37">
        <v>0</v>
      </c>
      <c r="F23" s="38">
        <f>VLOOKUP(A23,'1-1-2024 Rates-Revenue'!$A$9:$O$599,15,FALSE)</f>
        <v>15473425.279999999</v>
      </c>
      <c r="G23" s="38">
        <f t="shared" si="0"/>
        <v>103774.71698438862</v>
      </c>
      <c r="H23" s="38">
        <f t="shared" si="1"/>
        <v>46420275.839999996</v>
      </c>
      <c r="I23" s="38">
        <f t="shared" si="2"/>
        <v>290304.13828126871</v>
      </c>
      <c r="J23" s="8">
        <f t="shared" si="3"/>
        <v>186529.42</v>
      </c>
      <c r="L23" s="7"/>
    </row>
    <row r="24" spans="1:12" x14ac:dyDescent="0.25">
      <c r="A24" s="6" t="s">
        <v>45</v>
      </c>
      <c r="B24" s="2" t="s">
        <v>46</v>
      </c>
      <c r="C24" s="2">
        <v>4</v>
      </c>
      <c r="D24" s="7">
        <v>42901</v>
      </c>
      <c r="E24" s="37">
        <v>0</v>
      </c>
      <c r="F24" s="38">
        <f>VLOOKUP(A24,'1-1-2024 Rates-Revenue'!$A$9:$O$599,15,FALSE)</f>
        <v>13758948.709999999</v>
      </c>
      <c r="G24" s="38">
        <f t="shared" si="0"/>
        <v>92276.337174581218</v>
      </c>
      <c r="H24" s="38">
        <f t="shared" si="1"/>
        <v>0</v>
      </c>
      <c r="I24" s="38">
        <f t="shared" si="2"/>
        <v>0</v>
      </c>
      <c r="J24" s="8">
        <f t="shared" si="3"/>
        <v>-92276.34</v>
      </c>
      <c r="L24" s="7"/>
    </row>
    <row r="25" spans="1:12" x14ac:dyDescent="0.25">
      <c r="A25" s="6" t="s">
        <v>47</v>
      </c>
      <c r="B25" s="2" t="s">
        <v>48</v>
      </c>
      <c r="C25" s="2">
        <v>3</v>
      </c>
      <c r="D25" s="7">
        <v>100937</v>
      </c>
      <c r="E25" s="37">
        <v>0</v>
      </c>
      <c r="F25" s="38">
        <f>VLOOKUP(A25,'1-1-2024 Rates-Revenue'!$A$9:$O$599,15,FALSE)</f>
        <v>36226853.769999996</v>
      </c>
      <c r="G25" s="38">
        <f t="shared" si="0"/>
        <v>242960.52290864082</v>
      </c>
      <c r="H25" s="38">
        <f t="shared" si="1"/>
        <v>54340280.654999994</v>
      </c>
      <c r="I25" s="38">
        <f t="shared" si="2"/>
        <v>339834.43794874428</v>
      </c>
      <c r="J25" s="8">
        <f t="shared" si="3"/>
        <v>96873.919999999998</v>
      </c>
      <c r="L25" s="7"/>
    </row>
    <row r="26" spans="1:12" x14ac:dyDescent="0.25">
      <c r="A26" s="6" t="s">
        <v>49</v>
      </c>
      <c r="B26" s="2" t="s">
        <v>50</v>
      </c>
      <c r="C26" s="2">
        <v>5</v>
      </c>
      <c r="D26" s="7">
        <v>23424</v>
      </c>
      <c r="E26" s="37">
        <v>0</v>
      </c>
      <c r="F26" s="38">
        <f>VLOOKUP(A26,'1-1-2024 Rates-Revenue'!$A$9:$O$599,15,FALSE)</f>
        <v>4762444.83</v>
      </c>
      <c r="G26" s="38">
        <f t="shared" si="0"/>
        <v>31940.010401304942</v>
      </c>
      <c r="H26" s="38">
        <f t="shared" si="1"/>
        <v>0</v>
      </c>
      <c r="I26" s="38">
        <f t="shared" si="2"/>
        <v>0</v>
      </c>
      <c r="J26" s="8">
        <f t="shared" si="3"/>
        <v>-31940.01</v>
      </c>
      <c r="L26" s="7"/>
    </row>
    <row r="27" spans="1:12" x14ac:dyDescent="0.25">
      <c r="A27" s="6" t="s">
        <v>51</v>
      </c>
      <c r="B27" s="2" t="s">
        <v>52</v>
      </c>
      <c r="C27" s="2">
        <v>3</v>
      </c>
      <c r="D27" s="7">
        <v>20613</v>
      </c>
      <c r="E27" s="37">
        <v>0</v>
      </c>
      <c r="F27" s="38">
        <f>VLOOKUP(A27,'1-1-2024 Rates-Revenue'!$A$9:$O$599,15,FALSE)</f>
        <v>4160321.7900000005</v>
      </c>
      <c r="G27" s="38">
        <f t="shared" si="0"/>
        <v>27901.786999887536</v>
      </c>
      <c r="H27" s="38">
        <f t="shared" si="1"/>
        <v>6240482.6850000005</v>
      </c>
      <c r="I27" s="38">
        <f t="shared" si="2"/>
        <v>39026.867366587874</v>
      </c>
      <c r="J27" s="8">
        <f t="shared" si="3"/>
        <v>11125.08</v>
      </c>
      <c r="L27" s="7"/>
    </row>
    <row r="28" spans="1:12" x14ac:dyDescent="0.25">
      <c r="A28" s="6" t="s">
        <v>53</v>
      </c>
      <c r="B28" s="2" t="s">
        <v>54</v>
      </c>
      <c r="C28" s="2">
        <v>2</v>
      </c>
      <c r="D28" s="7">
        <v>46648</v>
      </c>
      <c r="E28" s="37">
        <v>0</v>
      </c>
      <c r="F28" s="38">
        <f>VLOOKUP(A28,'1-1-2024 Rates-Revenue'!$A$9:$O$599,15,FALSE)</f>
        <v>11725812.420000002</v>
      </c>
      <c r="G28" s="38">
        <f t="shared" si="0"/>
        <v>78640.820844648129</v>
      </c>
      <c r="H28" s="38">
        <f t="shared" si="1"/>
        <v>26383077.945000004</v>
      </c>
      <c r="I28" s="38">
        <f t="shared" si="2"/>
        <v>164995.0709993621</v>
      </c>
      <c r="J28" s="8">
        <f t="shared" si="3"/>
        <v>86354.25</v>
      </c>
      <c r="L28" s="7"/>
    </row>
    <row r="29" spans="1:12" x14ac:dyDescent="0.25">
      <c r="A29" s="6" t="s">
        <v>55</v>
      </c>
      <c r="B29" s="2" t="s">
        <v>56</v>
      </c>
      <c r="C29" s="2">
        <v>4</v>
      </c>
      <c r="D29" s="7">
        <v>10832</v>
      </c>
      <c r="E29" s="37">
        <v>0</v>
      </c>
      <c r="F29" s="38">
        <f>VLOOKUP(A29,'1-1-2024 Rates-Revenue'!$A$9:$O$599,15,FALSE)</f>
        <v>2389647.52</v>
      </c>
      <c r="G29" s="38">
        <f t="shared" si="0"/>
        <v>16026.509359952535</v>
      </c>
      <c r="H29" s="38">
        <f t="shared" si="1"/>
        <v>0</v>
      </c>
      <c r="I29" s="38">
        <f t="shared" si="2"/>
        <v>0</v>
      </c>
      <c r="J29" s="8">
        <f t="shared" si="3"/>
        <v>-16026.51</v>
      </c>
      <c r="L29" s="7"/>
    </row>
    <row r="30" spans="1:12" x14ac:dyDescent="0.25">
      <c r="A30" s="6" t="s">
        <v>57</v>
      </c>
      <c r="B30" s="2" t="s">
        <v>58</v>
      </c>
      <c r="C30" s="2">
        <v>2</v>
      </c>
      <c r="D30" s="7">
        <v>60147</v>
      </c>
      <c r="E30" s="37">
        <v>0</v>
      </c>
      <c r="F30" s="38">
        <f>VLOOKUP(A30,'1-1-2024 Rates-Revenue'!$A$9:$O$599,15,FALSE)</f>
        <v>16783854.57</v>
      </c>
      <c r="G30" s="38">
        <f t="shared" si="0"/>
        <v>112563.29651587574</v>
      </c>
      <c r="H30" s="38">
        <f t="shared" si="1"/>
        <v>37763672.782499999</v>
      </c>
      <c r="I30" s="38">
        <f t="shared" si="2"/>
        <v>236167.28438336367</v>
      </c>
      <c r="J30" s="8">
        <f t="shared" si="3"/>
        <v>123603.99</v>
      </c>
      <c r="L30" s="7"/>
    </row>
    <row r="31" spans="1:12" x14ac:dyDescent="0.25">
      <c r="A31" s="6" t="s">
        <v>59</v>
      </c>
      <c r="B31" s="2" t="s">
        <v>1321</v>
      </c>
      <c r="C31" s="2">
        <v>5</v>
      </c>
      <c r="D31" s="7">
        <v>47633</v>
      </c>
      <c r="E31" s="37">
        <v>0</v>
      </c>
      <c r="F31" s="38">
        <f>VLOOKUP(A31,'1-1-2024 Rates-Revenue'!$A$9:$O$599,15,FALSE)</f>
        <v>10139636.710000001</v>
      </c>
      <c r="G31" s="38">
        <f t="shared" si="0"/>
        <v>68002.908914086773</v>
      </c>
      <c r="H31" s="38">
        <f t="shared" si="1"/>
        <v>0</v>
      </c>
      <c r="I31" s="38">
        <f t="shared" si="2"/>
        <v>0</v>
      </c>
      <c r="J31" s="8">
        <f t="shared" si="3"/>
        <v>-68002.91</v>
      </c>
      <c r="L31" s="7"/>
    </row>
    <row r="32" spans="1:12" x14ac:dyDescent="0.25">
      <c r="A32" s="6" t="s">
        <v>61</v>
      </c>
      <c r="B32" s="2" t="s">
        <v>62</v>
      </c>
      <c r="C32" s="2">
        <v>1</v>
      </c>
      <c r="D32" s="7">
        <v>7597</v>
      </c>
      <c r="E32" s="37">
        <v>0</v>
      </c>
      <c r="F32" s="38">
        <f>VLOOKUP(A32,'1-1-2024 Rates-Revenue'!$A$9:$O$599,15,FALSE)</f>
        <v>1648321.09</v>
      </c>
      <c r="G32" s="38">
        <f t="shared" si="0"/>
        <v>11054.698718534089</v>
      </c>
      <c r="H32" s="38">
        <f t="shared" si="1"/>
        <v>4944963.2700000005</v>
      </c>
      <c r="I32" s="38">
        <f t="shared" si="2"/>
        <v>30924.91965963025</v>
      </c>
      <c r="J32" s="8">
        <f t="shared" si="3"/>
        <v>19870.22</v>
      </c>
      <c r="L32" s="7"/>
    </row>
    <row r="33" spans="1:12" x14ac:dyDescent="0.25">
      <c r="A33" s="6" t="s">
        <v>63</v>
      </c>
      <c r="B33" s="2" t="s">
        <v>64</v>
      </c>
      <c r="C33" s="2">
        <v>5</v>
      </c>
      <c r="D33" s="7">
        <v>49415</v>
      </c>
      <c r="E33" s="37">
        <v>0</v>
      </c>
      <c r="F33" s="38">
        <f>VLOOKUP(A33,'1-1-2024 Rates-Revenue'!$A$9:$O$599,15,FALSE)</f>
        <v>16452682.85</v>
      </c>
      <c r="G33" s="38">
        <f t="shared" si="0"/>
        <v>110342.24649661116</v>
      </c>
      <c r="H33" s="38">
        <f t="shared" si="1"/>
        <v>0</v>
      </c>
      <c r="I33" s="38">
        <f t="shared" si="2"/>
        <v>0</v>
      </c>
      <c r="J33" s="8">
        <f t="shared" si="3"/>
        <v>-110342.25</v>
      </c>
      <c r="L33" s="7"/>
    </row>
    <row r="34" spans="1:12" x14ac:dyDescent="0.25">
      <c r="A34" s="6" t="s">
        <v>65</v>
      </c>
      <c r="B34" s="2" t="s">
        <v>66</v>
      </c>
      <c r="C34" s="2">
        <v>2</v>
      </c>
      <c r="D34" s="7">
        <v>54307</v>
      </c>
      <c r="E34" s="37">
        <v>0</v>
      </c>
      <c r="F34" s="38">
        <f>VLOOKUP(A34,'1-1-2024 Rates-Revenue'!$A$9:$O$599,15,FALSE)</f>
        <v>15513451.08</v>
      </c>
      <c r="G34" s="38">
        <f t="shared" si="0"/>
        <v>104043.15567794943</v>
      </c>
      <c r="H34" s="38">
        <f t="shared" si="1"/>
        <v>34905264.93</v>
      </c>
      <c r="I34" s="38">
        <f t="shared" si="2"/>
        <v>218291.31071753323</v>
      </c>
      <c r="J34" s="8">
        <f t="shared" si="3"/>
        <v>114248.16</v>
      </c>
      <c r="L34" s="7"/>
    </row>
    <row r="35" spans="1:12" x14ac:dyDescent="0.25">
      <c r="A35" s="6" t="s">
        <v>67</v>
      </c>
      <c r="B35" s="2" t="s">
        <v>68</v>
      </c>
      <c r="C35" s="2">
        <v>5</v>
      </c>
      <c r="D35" s="7">
        <v>33031</v>
      </c>
      <c r="E35" s="37">
        <v>0</v>
      </c>
      <c r="F35" s="38">
        <f>VLOOKUP(A35,'1-1-2024 Rates-Revenue'!$A$9:$O$599,15,FALSE)</f>
        <v>10749249.890000001</v>
      </c>
      <c r="G35" s="38">
        <f t="shared" si="0"/>
        <v>72091.365999682559</v>
      </c>
      <c r="H35" s="38">
        <f t="shared" si="1"/>
        <v>0</v>
      </c>
      <c r="I35" s="38">
        <f t="shared" si="2"/>
        <v>0</v>
      </c>
      <c r="J35" s="8">
        <f t="shared" si="3"/>
        <v>-72091.37</v>
      </c>
      <c r="L35" s="7"/>
    </row>
    <row r="36" spans="1:12" x14ac:dyDescent="0.25">
      <c r="A36" s="6" t="s">
        <v>69</v>
      </c>
      <c r="B36" s="2" t="s">
        <v>70</v>
      </c>
      <c r="C36" s="2">
        <v>3</v>
      </c>
      <c r="D36" s="7">
        <v>53149</v>
      </c>
      <c r="E36" s="37">
        <v>0</v>
      </c>
      <c r="F36" s="38">
        <f>VLOOKUP(A36,'1-1-2024 Rates-Revenue'!$A$9:$O$599,15,FALSE)</f>
        <v>18743838.27</v>
      </c>
      <c r="G36" s="38">
        <f t="shared" si="0"/>
        <v>125708.20464584314</v>
      </c>
      <c r="H36" s="38">
        <f t="shared" si="1"/>
        <v>28115757.405000001</v>
      </c>
      <c r="I36" s="38">
        <f t="shared" si="2"/>
        <v>175830.9397754696</v>
      </c>
      <c r="J36" s="8">
        <f t="shared" si="3"/>
        <v>50122.74</v>
      </c>
      <c r="L36" s="7"/>
    </row>
    <row r="37" spans="1:12" x14ac:dyDescent="0.25">
      <c r="A37" s="6" t="s">
        <v>71</v>
      </c>
      <c r="B37" s="2" t="s">
        <v>72</v>
      </c>
      <c r="C37" s="2">
        <v>3</v>
      </c>
      <c r="D37" s="7">
        <v>29793</v>
      </c>
      <c r="E37" s="37">
        <v>0</v>
      </c>
      <c r="F37" s="38">
        <f>VLOOKUP(A37,'1-1-2024 Rates-Revenue'!$A$9:$O$599,15,FALSE)</f>
        <v>7517720.8799999999</v>
      </c>
      <c r="G37" s="38">
        <f t="shared" si="0"/>
        <v>50418.659254328268</v>
      </c>
      <c r="H37" s="38">
        <f t="shared" si="1"/>
        <v>11276581.32</v>
      </c>
      <c r="I37" s="38">
        <f t="shared" si="2"/>
        <v>70521.73136895457</v>
      </c>
      <c r="J37" s="8">
        <f t="shared" si="3"/>
        <v>20103.07</v>
      </c>
      <c r="L37" s="7"/>
    </row>
    <row r="38" spans="1:12" x14ac:dyDescent="0.25">
      <c r="A38" s="6" t="s">
        <v>73</v>
      </c>
      <c r="B38" s="2" t="s">
        <v>74</v>
      </c>
      <c r="C38" s="2">
        <v>1</v>
      </c>
      <c r="D38" s="7">
        <v>39077</v>
      </c>
      <c r="E38" s="37">
        <v>0</v>
      </c>
      <c r="F38" s="38">
        <f>VLOOKUP(A38,'1-1-2024 Rates-Revenue'!$A$9:$O$599,15,FALSE)</f>
        <v>8397694.0999999996</v>
      </c>
      <c r="G38" s="38">
        <f t="shared" si="0"/>
        <v>56320.324219058115</v>
      </c>
      <c r="H38" s="38">
        <f t="shared" si="1"/>
        <v>25193082.299999997</v>
      </c>
      <c r="I38" s="38">
        <f t="shared" si="2"/>
        <v>157553.05015763093</v>
      </c>
      <c r="J38" s="8">
        <f t="shared" si="3"/>
        <v>101232.73</v>
      </c>
      <c r="L38" s="7"/>
    </row>
    <row r="39" spans="1:12" x14ac:dyDescent="0.25">
      <c r="A39" s="6" t="s">
        <v>75</v>
      </c>
      <c r="B39" s="2" t="s">
        <v>76</v>
      </c>
      <c r="C39" s="2">
        <v>2</v>
      </c>
      <c r="D39" s="7">
        <v>4935</v>
      </c>
      <c r="E39" s="37">
        <v>0</v>
      </c>
      <c r="F39" s="38">
        <f>VLOOKUP(A39,'1-1-2024 Rates-Revenue'!$A$9:$O$599,15,FALSE)</f>
        <v>1405537.3499999999</v>
      </c>
      <c r="G39" s="38">
        <f t="shared" si="0"/>
        <v>9426.43519891916</v>
      </c>
      <c r="H39" s="38">
        <f t="shared" si="1"/>
        <v>3162459.0374999996</v>
      </c>
      <c r="I39" s="38">
        <f t="shared" si="2"/>
        <v>19777.455629424541</v>
      </c>
      <c r="J39" s="8">
        <f t="shared" si="3"/>
        <v>10351.02</v>
      </c>
      <c r="L39" s="7"/>
    </row>
    <row r="40" spans="1:12" x14ac:dyDescent="0.25">
      <c r="A40" s="6" t="s">
        <v>77</v>
      </c>
      <c r="B40" s="2" t="s">
        <v>78</v>
      </c>
      <c r="C40" s="2">
        <v>3</v>
      </c>
      <c r="D40" s="7">
        <v>63588</v>
      </c>
      <c r="E40" s="37">
        <v>0</v>
      </c>
      <c r="F40" s="38">
        <f>VLOOKUP(A40,'1-1-2024 Rates-Revenue'!$A$9:$O$599,15,FALSE)</f>
        <v>23636828.880000003</v>
      </c>
      <c r="G40" s="38">
        <f t="shared" si="0"/>
        <v>158523.73880015427</v>
      </c>
      <c r="H40" s="38">
        <f t="shared" si="1"/>
        <v>35455243.320000008</v>
      </c>
      <c r="I40" s="38">
        <f t="shared" si="2"/>
        <v>221730.77762489469</v>
      </c>
      <c r="J40" s="8">
        <f t="shared" si="3"/>
        <v>63207.040000000001</v>
      </c>
      <c r="L40" s="7"/>
    </row>
    <row r="41" spans="1:12" x14ac:dyDescent="0.25">
      <c r="A41" s="6" t="s">
        <v>79</v>
      </c>
      <c r="B41" s="2" t="s">
        <v>80</v>
      </c>
      <c r="C41" s="2">
        <v>4</v>
      </c>
      <c r="D41" s="7">
        <v>38155</v>
      </c>
      <c r="E41" s="37">
        <v>0</v>
      </c>
      <c r="F41" s="38">
        <f>VLOOKUP(A41,'1-1-2024 Rates-Revenue'!$A$9:$O$599,15,FALSE)</f>
        <v>16537130.350000001</v>
      </c>
      <c r="G41" s="38">
        <f t="shared" si="0"/>
        <v>110908.60560934532</v>
      </c>
      <c r="H41" s="38">
        <f t="shared" si="1"/>
        <v>0</v>
      </c>
      <c r="I41" s="38">
        <f t="shared" si="2"/>
        <v>0</v>
      </c>
      <c r="J41" s="8">
        <f t="shared" si="3"/>
        <v>-110908.61</v>
      </c>
      <c r="L41" s="7"/>
    </row>
    <row r="42" spans="1:12" x14ac:dyDescent="0.25">
      <c r="A42" s="6" t="s">
        <v>81</v>
      </c>
      <c r="B42" s="2" t="s">
        <v>82</v>
      </c>
      <c r="C42" s="2">
        <v>4</v>
      </c>
      <c r="D42" s="7">
        <v>36929</v>
      </c>
      <c r="E42" s="37">
        <v>0</v>
      </c>
      <c r="F42" s="38">
        <f>VLOOKUP(A42,'1-1-2024 Rates-Revenue'!$A$9:$O$599,15,FALSE)</f>
        <v>12298618.639999999</v>
      </c>
      <c r="G42" s="38">
        <f t="shared" si="0"/>
        <v>82482.426842786706</v>
      </c>
      <c r="H42" s="38">
        <f t="shared" si="1"/>
        <v>0</v>
      </c>
      <c r="I42" s="38">
        <f t="shared" si="2"/>
        <v>0</v>
      </c>
      <c r="J42" s="8">
        <f t="shared" si="3"/>
        <v>-82482.429999999993</v>
      </c>
      <c r="L42" s="7"/>
    </row>
    <row r="43" spans="1:12" x14ac:dyDescent="0.25">
      <c r="A43" s="6" t="s">
        <v>1150</v>
      </c>
      <c r="B43" s="2" t="s">
        <v>83</v>
      </c>
      <c r="C43" s="2">
        <v>4</v>
      </c>
      <c r="D43" s="7">
        <v>135441</v>
      </c>
      <c r="E43" s="37">
        <v>0</v>
      </c>
      <c r="F43" s="38">
        <f>VLOOKUP(A43,'1-1-2024 Rates-Revenue'!$A$9:$O$599,15,FALSE)</f>
        <v>53624609.790000007</v>
      </c>
      <c r="G43" s="38">
        <f t="shared" si="0"/>
        <v>359641.03639989445</v>
      </c>
      <c r="H43" s="38">
        <f t="shared" si="1"/>
        <v>0</v>
      </c>
      <c r="I43" s="38">
        <f t="shared" si="2"/>
        <v>0</v>
      </c>
      <c r="J43" s="8">
        <f t="shared" si="3"/>
        <v>-359641.04</v>
      </c>
      <c r="L43" s="7"/>
    </row>
    <row r="44" spans="1:12" x14ac:dyDescent="0.25">
      <c r="A44" s="6" t="s">
        <v>84</v>
      </c>
      <c r="B44" s="2" t="s">
        <v>85</v>
      </c>
      <c r="C44" s="2">
        <v>2</v>
      </c>
      <c r="D44" s="7">
        <v>24860</v>
      </c>
      <c r="E44" s="37">
        <v>0</v>
      </c>
      <c r="F44" s="38">
        <f>VLOOKUP(A44,'1-1-2024 Rates-Revenue'!$A$9:$O$599,15,FALSE)</f>
        <v>6348425.2400000002</v>
      </c>
      <c r="G44" s="38">
        <f t="shared" si="0"/>
        <v>42576.612524770564</v>
      </c>
      <c r="H44" s="38">
        <f t="shared" si="1"/>
        <v>14283956.790000001</v>
      </c>
      <c r="I44" s="38">
        <f t="shared" si="2"/>
        <v>89329.32198551597</v>
      </c>
      <c r="J44" s="8">
        <f t="shared" si="3"/>
        <v>46752.71</v>
      </c>
      <c r="L44" s="7"/>
    </row>
    <row r="45" spans="1:12" x14ac:dyDescent="0.25">
      <c r="A45" s="6" t="s">
        <v>86</v>
      </c>
      <c r="B45" s="2" t="s">
        <v>87</v>
      </c>
      <c r="C45" s="2">
        <v>1</v>
      </c>
      <c r="D45" s="7">
        <v>23892</v>
      </c>
      <c r="E45" s="37">
        <v>0</v>
      </c>
      <c r="F45" s="38">
        <f>VLOOKUP(A45,'1-1-2024 Rates-Revenue'!$A$9:$O$599,15,FALSE)</f>
        <v>4658223.24</v>
      </c>
      <c r="G45" s="38">
        <f t="shared" si="0"/>
        <v>31241.033554860187</v>
      </c>
      <c r="H45" s="38">
        <f t="shared" si="1"/>
        <v>13974669.720000001</v>
      </c>
      <c r="I45" s="38">
        <f t="shared" si="2"/>
        <v>87395.095729572029</v>
      </c>
      <c r="J45" s="8">
        <f t="shared" si="3"/>
        <v>56154.06</v>
      </c>
      <c r="L45" s="7"/>
    </row>
    <row r="46" spans="1:12" x14ac:dyDescent="0.25">
      <c r="A46" s="6" t="s">
        <v>1372</v>
      </c>
      <c r="B46" s="2" t="s">
        <v>88</v>
      </c>
      <c r="C46" s="2">
        <v>5</v>
      </c>
      <c r="D46" s="7">
        <v>47518</v>
      </c>
      <c r="E46" s="37">
        <v>0</v>
      </c>
      <c r="F46" s="38">
        <f>VLOOKUP(A46,'1-1-2024 Rates-Revenue'!$A$9:$O$599,15,FALSE)</f>
        <v>12058369.539999999</v>
      </c>
      <c r="G46" s="38">
        <f t="shared" si="0"/>
        <v>80871.162245123298</v>
      </c>
      <c r="H46" s="38">
        <f t="shared" si="1"/>
        <v>0</v>
      </c>
      <c r="I46" s="38">
        <f t="shared" si="2"/>
        <v>0</v>
      </c>
      <c r="J46" s="8">
        <f t="shared" si="3"/>
        <v>-80871.16</v>
      </c>
      <c r="L46" s="7"/>
    </row>
    <row r="47" spans="1:12" x14ac:dyDescent="0.25">
      <c r="A47" s="6" t="s">
        <v>89</v>
      </c>
      <c r="B47" s="2" t="s">
        <v>90</v>
      </c>
      <c r="C47" s="2">
        <v>3</v>
      </c>
      <c r="D47" s="7">
        <v>7889</v>
      </c>
      <c r="E47" s="37">
        <v>0</v>
      </c>
      <c r="F47" s="38">
        <f>VLOOKUP(A47,'1-1-2024 Rates-Revenue'!$A$9:$O$599,15,FALSE)</f>
        <v>2400622.7000000002</v>
      </c>
      <c r="G47" s="38">
        <f t="shared" si="0"/>
        <v>16100.115958216518</v>
      </c>
      <c r="H47" s="38">
        <f t="shared" si="1"/>
        <v>3600934.0500000003</v>
      </c>
      <c r="I47" s="38">
        <f t="shared" si="2"/>
        <v>22519.600271141546</v>
      </c>
      <c r="J47" s="8">
        <f t="shared" si="3"/>
        <v>6419.48</v>
      </c>
      <c r="L47" s="7"/>
    </row>
    <row r="48" spans="1:12" x14ac:dyDescent="0.25">
      <c r="A48" s="6" t="s">
        <v>1388</v>
      </c>
      <c r="B48" s="2" t="s">
        <v>93</v>
      </c>
      <c r="C48" s="2">
        <v>5</v>
      </c>
      <c r="D48" s="7">
        <v>24507</v>
      </c>
      <c r="E48" s="37">
        <v>0</v>
      </c>
      <c r="F48" s="38">
        <f>VLOOKUP(A48,'1-1-2024 Rates-Revenue'!$A$9:$O$599,15,FALSE)</f>
        <v>5999119.1799999997</v>
      </c>
      <c r="G48" s="38">
        <f t="shared" si="0"/>
        <v>40233.941987285543</v>
      </c>
      <c r="H48" s="38">
        <f t="shared" si="1"/>
        <v>0</v>
      </c>
      <c r="I48" s="38">
        <f t="shared" si="2"/>
        <v>0</v>
      </c>
      <c r="J48" s="8">
        <f t="shared" si="3"/>
        <v>-40233.94</v>
      </c>
      <c r="L48" s="7"/>
    </row>
    <row r="49" spans="1:12" x14ac:dyDescent="0.25">
      <c r="A49" s="6" t="s">
        <v>94</v>
      </c>
      <c r="B49" s="2" t="s">
        <v>95</v>
      </c>
      <c r="C49" s="2">
        <v>4</v>
      </c>
      <c r="D49" s="7">
        <v>33289</v>
      </c>
      <c r="E49" s="37">
        <v>0</v>
      </c>
      <c r="F49" s="38">
        <f>VLOOKUP(A49,'1-1-2024 Rates-Revenue'!$A$9:$O$599,15,FALSE)</f>
        <v>9207759.75</v>
      </c>
      <c r="G49" s="38">
        <f t="shared" si="0"/>
        <v>61753.144169801752</v>
      </c>
      <c r="H49" s="38">
        <f t="shared" si="1"/>
        <v>0</v>
      </c>
      <c r="I49" s="38">
        <f t="shared" si="2"/>
        <v>0</v>
      </c>
      <c r="J49" s="8">
        <f t="shared" si="3"/>
        <v>-61753.14</v>
      </c>
      <c r="L49" s="7"/>
    </row>
    <row r="50" spans="1:12" x14ac:dyDescent="0.25">
      <c r="A50" s="6" t="s">
        <v>96</v>
      </c>
      <c r="B50" s="2" t="s">
        <v>97</v>
      </c>
      <c r="C50" s="2">
        <v>5</v>
      </c>
      <c r="D50" s="7">
        <v>111500</v>
      </c>
      <c r="E50" s="37">
        <v>0</v>
      </c>
      <c r="F50" s="38">
        <f>VLOOKUP(A50,'1-1-2024 Rates-Revenue'!$A$9:$O$599,15,FALSE)</f>
        <v>49400032.870000005</v>
      </c>
      <c r="G50" s="38">
        <f t="shared" si="0"/>
        <v>331308.31327501306</v>
      </c>
      <c r="H50" s="38">
        <f t="shared" si="1"/>
        <v>0</v>
      </c>
      <c r="I50" s="38">
        <f t="shared" si="2"/>
        <v>0</v>
      </c>
      <c r="J50" s="8">
        <f t="shared" si="3"/>
        <v>-331308.31</v>
      </c>
      <c r="L50" s="7"/>
    </row>
    <row r="51" spans="1:12" x14ac:dyDescent="0.25">
      <c r="A51" s="6" t="s">
        <v>1274</v>
      </c>
      <c r="B51" s="2" t="s">
        <v>98</v>
      </c>
      <c r="C51" s="2">
        <v>4</v>
      </c>
      <c r="D51" s="7">
        <v>25942</v>
      </c>
      <c r="E51" s="37">
        <v>1</v>
      </c>
      <c r="F51" s="38">
        <f>VLOOKUP(A51,'1-1-2024 Rates-Revenue'!$A$9:$O$599,15,FALSE)</f>
        <v>7979237.3399999999</v>
      </c>
      <c r="G51" s="38">
        <f t="shared" si="0"/>
        <v>53513.884723380776</v>
      </c>
      <c r="H51" s="38">
        <f t="shared" si="1"/>
        <v>0</v>
      </c>
      <c r="I51" s="38">
        <f t="shared" si="2"/>
        <v>0</v>
      </c>
      <c r="J51" s="8">
        <f t="shared" si="3"/>
        <v>-53513.88</v>
      </c>
      <c r="L51" s="7"/>
    </row>
    <row r="52" spans="1:12" x14ac:dyDescent="0.25">
      <c r="A52" s="6" t="s">
        <v>99</v>
      </c>
      <c r="B52" s="2" t="s">
        <v>100</v>
      </c>
      <c r="C52" s="2">
        <v>3</v>
      </c>
      <c r="D52" s="7">
        <v>60830</v>
      </c>
      <c r="E52" s="37">
        <v>0</v>
      </c>
      <c r="F52" s="38">
        <f>VLOOKUP(A52,'1-1-2024 Rates-Revenue'!$A$9:$O$599,15,FALSE)</f>
        <v>15306482.830000002</v>
      </c>
      <c r="G52" s="38">
        <f t="shared" si="0"/>
        <v>102655.09381188896</v>
      </c>
      <c r="H52" s="38">
        <f t="shared" si="1"/>
        <v>22959724.245000005</v>
      </c>
      <c r="I52" s="38">
        <f t="shared" si="2"/>
        <v>143586.02661246661</v>
      </c>
      <c r="J52" s="8">
        <f t="shared" si="3"/>
        <v>40930.93</v>
      </c>
      <c r="L52" s="7"/>
    </row>
    <row r="53" spans="1:12" x14ac:dyDescent="0.25">
      <c r="A53" s="6" t="s">
        <v>101</v>
      </c>
      <c r="B53" s="2" t="s">
        <v>102</v>
      </c>
      <c r="C53" s="2">
        <v>1</v>
      </c>
      <c r="D53" s="7">
        <v>91999</v>
      </c>
      <c r="E53" s="37">
        <v>0</v>
      </c>
      <c r="F53" s="38">
        <f>VLOOKUP(A53,'1-1-2024 Rates-Revenue'!$A$9:$O$599,15,FALSE)</f>
        <v>23261301</v>
      </c>
      <c r="G53" s="38">
        <f t="shared" si="0"/>
        <v>156005.20791500382</v>
      </c>
      <c r="H53" s="38">
        <f t="shared" si="1"/>
        <v>69783903</v>
      </c>
      <c r="I53" s="38">
        <f t="shared" si="2"/>
        <v>436416.10179450945</v>
      </c>
      <c r="J53" s="8">
        <f t="shared" si="3"/>
        <v>280410.89</v>
      </c>
      <c r="L53" s="7"/>
    </row>
    <row r="54" spans="1:12" x14ac:dyDescent="0.25">
      <c r="A54" s="6" t="s">
        <v>103</v>
      </c>
      <c r="B54" s="2" t="s">
        <v>104</v>
      </c>
      <c r="C54" s="2">
        <v>5</v>
      </c>
      <c r="D54" s="7">
        <v>21200</v>
      </c>
      <c r="E54" s="37">
        <v>0</v>
      </c>
      <c r="F54" s="38">
        <f>VLOOKUP(A54,'1-1-2024 Rates-Revenue'!$A$9:$O$599,15,FALSE)</f>
        <v>4527501.84</v>
      </c>
      <c r="G54" s="38">
        <f t="shared" si="0"/>
        <v>30364.331981464078</v>
      </c>
      <c r="H54" s="38">
        <f t="shared" si="1"/>
        <v>0</v>
      </c>
      <c r="I54" s="38">
        <f t="shared" si="2"/>
        <v>0</v>
      </c>
      <c r="J54" s="8">
        <f t="shared" si="3"/>
        <v>-30364.33</v>
      </c>
      <c r="L54" s="7"/>
    </row>
    <row r="55" spans="1:12" x14ac:dyDescent="0.25">
      <c r="A55" s="6" t="s">
        <v>106</v>
      </c>
      <c r="B55" s="2" t="s">
        <v>107</v>
      </c>
      <c r="C55" s="2">
        <v>2</v>
      </c>
      <c r="D55" s="7">
        <v>58354</v>
      </c>
      <c r="E55" s="37">
        <v>0</v>
      </c>
      <c r="F55" s="38">
        <f>VLOOKUP(A55,'1-1-2024 Rates-Revenue'!$A$9:$O$599,15,FALSE)</f>
        <v>18214597.079999998</v>
      </c>
      <c r="G55" s="38">
        <f t="shared" si="0"/>
        <v>122158.77368825678</v>
      </c>
      <c r="H55" s="38">
        <f t="shared" si="1"/>
        <v>40982843.429999992</v>
      </c>
      <c r="I55" s="38">
        <f t="shared" si="2"/>
        <v>256299.40432215889</v>
      </c>
      <c r="J55" s="8">
        <f t="shared" si="3"/>
        <v>134140.63</v>
      </c>
      <c r="L55" s="7"/>
    </row>
    <row r="56" spans="1:12" x14ac:dyDescent="0.25">
      <c r="A56" s="6" t="s">
        <v>108</v>
      </c>
      <c r="B56" s="2" t="s">
        <v>109</v>
      </c>
      <c r="C56" s="2">
        <v>5</v>
      </c>
      <c r="D56" s="7">
        <v>42452</v>
      </c>
      <c r="E56" s="37">
        <v>0</v>
      </c>
      <c r="F56" s="38">
        <f>VLOOKUP(A56,'1-1-2024 Rates-Revenue'!$A$9:$O$599,15,FALSE)</f>
        <v>16413654.140000001</v>
      </c>
      <c r="G56" s="38">
        <f t="shared" si="0"/>
        <v>110080.49492827867</v>
      </c>
      <c r="H56" s="38">
        <f t="shared" si="1"/>
        <v>0</v>
      </c>
      <c r="I56" s="38">
        <f t="shared" si="2"/>
        <v>0</v>
      </c>
      <c r="J56" s="8">
        <f t="shared" si="3"/>
        <v>-110080.49</v>
      </c>
      <c r="L56" s="7"/>
    </row>
    <row r="57" spans="1:12" x14ac:dyDescent="0.25">
      <c r="A57" s="6" t="s">
        <v>111</v>
      </c>
      <c r="B57" s="2" t="s">
        <v>112</v>
      </c>
      <c r="C57" s="2">
        <v>2</v>
      </c>
      <c r="D57" s="7">
        <v>78656</v>
      </c>
      <c r="E57" s="37">
        <v>0</v>
      </c>
      <c r="F57" s="38">
        <f>VLOOKUP(A57,'1-1-2024 Rates-Revenue'!$A$9:$O$599,15,FALSE)</f>
        <v>26782915.25</v>
      </c>
      <c r="G57" s="38">
        <f t="shared" si="0"/>
        <v>179623.41238549713</v>
      </c>
      <c r="H57" s="38">
        <f t="shared" si="1"/>
        <v>60261559.3125</v>
      </c>
      <c r="I57" s="38">
        <f t="shared" si="2"/>
        <v>376865.06017325894</v>
      </c>
      <c r="J57" s="8">
        <f t="shared" si="3"/>
        <v>197241.65</v>
      </c>
      <c r="L57" s="7"/>
    </row>
    <row r="58" spans="1:12" x14ac:dyDescent="0.25">
      <c r="A58" s="6" t="s">
        <v>110</v>
      </c>
      <c r="B58" s="2" t="s">
        <v>1197</v>
      </c>
      <c r="C58" s="2">
        <v>4</v>
      </c>
      <c r="D58" s="7">
        <v>33459</v>
      </c>
      <c r="E58" s="37">
        <v>0</v>
      </c>
      <c r="F58" s="38">
        <f>VLOOKUP(A58,'1-1-2024 Rates-Revenue'!$A$9:$O$599,15,FALSE)</f>
        <v>9541482.6899999995</v>
      </c>
      <c r="G58" s="38">
        <f t="shared" si="0"/>
        <v>63991.304307134837</v>
      </c>
      <c r="H58" s="38">
        <f t="shared" si="1"/>
        <v>0</v>
      </c>
      <c r="I58" s="38">
        <f t="shared" si="2"/>
        <v>0</v>
      </c>
      <c r="J58" s="8">
        <f t="shared" si="3"/>
        <v>-63991.3</v>
      </c>
      <c r="L58" s="7"/>
    </row>
    <row r="59" spans="1:12" x14ac:dyDescent="0.25">
      <c r="A59" s="6" t="s">
        <v>113</v>
      </c>
      <c r="B59" s="2" t="s">
        <v>114</v>
      </c>
      <c r="C59" s="2">
        <v>2</v>
      </c>
      <c r="D59" s="7">
        <v>19810</v>
      </c>
      <c r="E59" s="37">
        <v>0</v>
      </c>
      <c r="F59" s="38">
        <f>VLOOKUP(A59,'1-1-2024 Rates-Revenue'!$A$9:$O$599,15,FALSE)</f>
        <v>6255205.5999999996</v>
      </c>
      <c r="G59" s="38">
        <f t="shared" si="0"/>
        <v>41951.421813384222</v>
      </c>
      <c r="H59" s="38">
        <f t="shared" si="1"/>
        <v>14074212.6</v>
      </c>
      <c r="I59" s="38">
        <f t="shared" si="2"/>
        <v>88017.619173853978</v>
      </c>
      <c r="J59" s="8">
        <f t="shared" si="3"/>
        <v>46066.2</v>
      </c>
      <c r="L59" s="7"/>
    </row>
    <row r="60" spans="1:12" x14ac:dyDescent="0.25">
      <c r="A60" s="6" t="s">
        <v>115</v>
      </c>
      <c r="B60" s="2" t="s">
        <v>116</v>
      </c>
      <c r="C60" s="2">
        <v>3</v>
      </c>
      <c r="D60" s="7">
        <v>98760</v>
      </c>
      <c r="E60" s="37">
        <v>0</v>
      </c>
      <c r="F60" s="38">
        <f>VLOOKUP(A60,'1-1-2024 Rates-Revenue'!$A$9:$O$599,15,FALSE)</f>
        <v>30475946.650000002</v>
      </c>
      <c r="G60" s="38">
        <f t="shared" si="0"/>
        <v>204391.25023745728</v>
      </c>
      <c r="H60" s="38">
        <f t="shared" si="1"/>
        <v>45713919.975000001</v>
      </c>
      <c r="I60" s="38">
        <f t="shared" si="2"/>
        <v>285886.7144939666</v>
      </c>
      <c r="J60" s="8">
        <f t="shared" si="3"/>
        <v>81495.460000000006</v>
      </c>
      <c r="L60" s="7"/>
    </row>
    <row r="61" spans="1:12" x14ac:dyDescent="0.25">
      <c r="A61" s="6" t="s">
        <v>117</v>
      </c>
      <c r="B61" s="2" t="s">
        <v>118</v>
      </c>
      <c r="C61" s="2">
        <v>5</v>
      </c>
      <c r="D61" s="7">
        <v>68642</v>
      </c>
      <c r="E61" s="37">
        <v>0</v>
      </c>
      <c r="F61" s="38">
        <f>VLOOKUP(A61,'1-1-2024 Rates-Revenue'!$A$9:$O$599,15,FALSE)</f>
        <v>23890828.539999999</v>
      </c>
      <c r="G61" s="38">
        <f t="shared" si="0"/>
        <v>160227.22347492116</v>
      </c>
      <c r="H61" s="38">
        <f t="shared" si="1"/>
        <v>0</v>
      </c>
      <c r="I61" s="38">
        <f t="shared" si="2"/>
        <v>0</v>
      </c>
      <c r="J61" s="8">
        <f t="shared" si="3"/>
        <v>-160227.22</v>
      </c>
      <c r="L61" s="7"/>
    </row>
    <row r="62" spans="1:12" x14ac:dyDescent="0.25">
      <c r="A62" s="6" t="s">
        <v>119</v>
      </c>
      <c r="B62" s="2" t="s">
        <v>120</v>
      </c>
      <c r="C62" s="2">
        <v>5</v>
      </c>
      <c r="D62" s="7">
        <v>68848</v>
      </c>
      <c r="E62" s="37">
        <v>0</v>
      </c>
      <c r="F62" s="38">
        <f>VLOOKUP(A62,'1-1-2024 Rates-Revenue'!$A$9:$O$599,15,FALSE)</f>
        <v>19540415.789999999</v>
      </c>
      <c r="G62" s="38">
        <f t="shared" si="0"/>
        <v>131050.56454342659</v>
      </c>
      <c r="H62" s="38">
        <f t="shared" si="1"/>
        <v>0</v>
      </c>
      <c r="I62" s="38">
        <f t="shared" si="2"/>
        <v>0</v>
      </c>
      <c r="J62" s="8">
        <f t="shared" si="3"/>
        <v>-131050.56</v>
      </c>
      <c r="L62" s="7"/>
    </row>
    <row r="63" spans="1:12" x14ac:dyDescent="0.25">
      <c r="A63" s="6" t="s">
        <v>121</v>
      </c>
      <c r="B63" s="2" t="s">
        <v>122</v>
      </c>
      <c r="C63" s="2">
        <v>3</v>
      </c>
      <c r="D63" s="7">
        <v>35939</v>
      </c>
      <c r="E63" s="37">
        <v>1</v>
      </c>
      <c r="F63" s="38">
        <f>VLOOKUP(A63,'1-1-2024 Rates-Revenue'!$A$9:$O$599,15,FALSE)</f>
        <v>9655383.0800000019</v>
      </c>
      <c r="G63" s="38">
        <f t="shared" si="0"/>
        <v>64755.19339586424</v>
      </c>
      <c r="H63" s="38">
        <f t="shared" si="1"/>
        <v>0</v>
      </c>
      <c r="I63" s="38">
        <f t="shared" si="2"/>
        <v>0</v>
      </c>
      <c r="J63" s="8">
        <f t="shared" si="3"/>
        <v>-64755.19</v>
      </c>
      <c r="L63" s="7"/>
    </row>
    <row r="64" spans="1:12" x14ac:dyDescent="0.25">
      <c r="A64" s="6" t="s">
        <v>123</v>
      </c>
      <c r="B64" s="2" t="s">
        <v>124</v>
      </c>
      <c r="C64" s="2">
        <v>5</v>
      </c>
      <c r="D64" s="7">
        <v>36237</v>
      </c>
      <c r="E64" s="37">
        <v>0</v>
      </c>
      <c r="F64" s="38">
        <f>VLOOKUP(A64,'1-1-2024 Rates-Revenue'!$A$9:$O$599,15,FALSE)</f>
        <v>14241826.09</v>
      </c>
      <c r="G64" s="38">
        <f t="shared" si="0"/>
        <v>95514.822677363394</v>
      </c>
      <c r="H64" s="38">
        <f t="shared" si="1"/>
        <v>0</v>
      </c>
      <c r="I64" s="38">
        <f t="shared" si="2"/>
        <v>0</v>
      </c>
      <c r="J64" s="8">
        <f t="shared" si="3"/>
        <v>-95514.82</v>
      </c>
      <c r="L64" s="7"/>
    </row>
    <row r="65" spans="1:12" x14ac:dyDescent="0.25">
      <c r="A65" s="6" t="s">
        <v>1152</v>
      </c>
      <c r="B65" s="2" t="s">
        <v>125</v>
      </c>
      <c r="C65" s="2">
        <v>4</v>
      </c>
      <c r="D65" s="7">
        <v>85560</v>
      </c>
      <c r="E65" s="37">
        <v>0</v>
      </c>
      <c r="F65" s="38">
        <f>VLOOKUP(A65,'1-1-2024 Rates-Revenue'!$A$9:$O$599,15,FALSE)</f>
        <v>29260543.759999998</v>
      </c>
      <c r="G65" s="38">
        <f t="shared" si="0"/>
        <v>196239.97870905275</v>
      </c>
      <c r="H65" s="38">
        <f t="shared" si="1"/>
        <v>0</v>
      </c>
      <c r="I65" s="38">
        <f t="shared" si="2"/>
        <v>0</v>
      </c>
      <c r="J65" s="8">
        <f t="shared" si="3"/>
        <v>-196239.98</v>
      </c>
      <c r="L65" s="7"/>
    </row>
    <row r="66" spans="1:12" x14ac:dyDescent="0.25">
      <c r="A66" s="6" t="s">
        <v>126</v>
      </c>
      <c r="B66" s="2" t="s">
        <v>127</v>
      </c>
      <c r="C66" s="2">
        <v>1</v>
      </c>
      <c r="D66" s="7">
        <v>34224</v>
      </c>
      <c r="E66" s="37">
        <v>0</v>
      </c>
      <c r="F66" s="38">
        <f>VLOOKUP(A66,'1-1-2024 Rates-Revenue'!$A$9:$O$599,15,FALSE)</f>
        <v>6900585.1199999992</v>
      </c>
      <c r="G66" s="38">
        <f t="shared" si="0"/>
        <v>46279.75092110203</v>
      </c>
      <c r="H66" s="38">
        <f t="shared" si="1"/>
        <v>20701755.359999999</v>
      </c>
      <c r="I66" s="38">
        <f t="shared" si="2"/>
        <v>129465.09131933752</v>
      </c>
      <c r="J66" s="8">
        <f t="shared" si="3"/>
        <v>83185.34</v>
      </c>
      <c r="L66" s="7"/>
    </row>
    <row r="67" spans="1:12" x14ac:dyDescent="0.25">
      <c r="A67" s="6" t="s">
        <v>1275</v>
      </c>
      <c r="B67" s="2" t="s">
        <v>1322</v>
      </c>
      <c r="C67" s="2">
        <v>5</v>
      </c>
      <c r="D67" s="7">
        <v>64458</v>
      </c>
      <c r="E67" s="37">
        <v>0</v>
      </c>
      <c r="F67" s="38">
        <f>VLOOKUP(A67,'1-1-2024 Rates-Revenue'!$A$9:$O$599,15,FALSE)</f>
        <v>22321317.140000001</v>
      </c>
      <c r="G67" s="38">
        <f t="shared" si="0"/>
        <v>149701.07309829482</v>
      </c>
      <c r="H67" s="38">
        <f t="shared" si="1"/>
        <v>0</v>
      </c>
      <c r="I67" s="38">
        <f t="shared" si="2"/>
        <v>0</v>
      </c>
      <c r="J67" s="8">
        <f t="shared" si="3"/>
        <v>-149701.07</v>
      </c>
      <c r="L67" s="7"/>
    </row>
    <row r="68" spans="1:12" x14ac:dyDescent="0.25">
      <c r="A68" s="6" t="s">
        <v>1349</v>
      </c>
      <c r="B68" s="2" t="s">
        <v>1300</v>
      </c>
      <c r="C68" s="2">
        <v>4</v>
      </c>
      <c r="D68" s="7">
        <v>25933</v>
      </c>
      <c r="E68" s="37">
        <v>0</v>
      </c>
      <c r="F68" s="38">
        <f>VLOOKUP(A68,'1-1-2024 Rates-Revenue'!$A$9:$O$599,15,FALSE)</f>
        <v>5538680.54</v>
      </c>
      <c r="G68" s="38">
        <f t="shared" si="0"/>
        <v>37145.945070634079</v>
      </c>
      <c r="H68" s="38">
        <f t="shared" si="1"/>
        <v>0</v>
      </c>
      <c r="I68" s="38">
        <f t="shared" si="2"/>
        <v>0</v>
      </c>
      <c r="J68" s="8">
        <f t="shared" si="3"/>
        <v>-37145.949999999997</v>
      </c>
      <c r="L68" s="7"/>
    </row>
    <row r="69" spans="1:12" x14ac:dyDescent="0.25">
      <c r="A69" s="6" t="s">
        <v>130</v>
      </c>
      <c r="B69" s="2" t="s">
        <v>131</v>
      </c>
      <c r="C69" s="2">
        <v>5</v>
      </c>
      <c r="D69" s="7">
        <v>64216</v>
      </c>
      <c r="E69" s="37">
        <v>0</v>
      </c>
      <c r="F69" s="38">
        <f>VLOOKUP(A69,'1-1-2024 Rates-Revenue'!$A$9:$O$599,15,FALSE)</f>
        <v>22531838.620000001</v>
      </c>
      <c r="G69" s="38">
        <f t="shared" si="0"/>
        <v>151112.96520432856</v>
      </c>
      <c r="H69" s="38">
        <f t="shared" si="1"/>
        <v>0</v>
      </c>
      <c r="I69" s="38">
        <f t="shared" si="2"/>
        <v>0</v>
      </c>
      <c r="J69" s="8">
        <f t="shared" si="3"/>
        <v>-151112.97</v>
      </c>
      <c r="L69" s="7"/>
    </row>
    <row r="70" spans="1:12" x14ac:dyDescent="0.25">
      <c r="A70" s="6" t="s">
        <v>132</v>
      </c>
      <c r="B70" s="2" t="s">
        <v>133</v>
      </c>
      <c r="C70" s="2">
        <v>3</v>
      </c>
      <c r="D70" s="7">
        <v>32852</v>
      </c>
      <c r="E70" s="37">
        <v>0</v>
      </c>
      <c r="F70" s="38">
        <f>VLOOKUP(A70,'1-1-2024 Rates-Revenue'!$A$9:$O$599,15,FALSE)</f>
        <v>7191760.4499999993</v>
      </c>
      <c r="G70" s="38">
        <f t="shared" si="0"/>
        <v>48232.559489133964</v>
      </c>
      <c r="H70" s="38">
        <f t="shared" si="1"/>
        <v>10787640.674999999</v>
      </c>
      <c r="I70" s="38">
        <f t="shared" si="2"/>
        <v>67463.983648827867</v>
      </c>
      <c r="J70" s="8">
        <f t="shared" si="3"/>
        <v>19231.419999999998</v>
      </c>
      <c r="L70" s="7"/>
    </row>
    <row r="71" spans="1:12" x14ac:dyDescent="0.25">
      <c r="A71" s="6" t="s">
        <v>134</v>
      </c>
      <c r="B71" s="2" t="s">
        <v>135</v>
      </c>
      <c r="C71" s="2">
        <v>2</v>
      </c>
      <c r="D71" s="7">
        <v>35931</v>
      </c>
      <c r="E71" s="37">
        <v>0</v>
      </c>
      <c r="F71" s="38">
        <f>VLOOKUP(A71,'1-1-2024 Rates-Revenue'!$A$9:$O$599,15,FALSE)</f>
        <v>8170817.7400000002</v>
      </c>
      <c r="G71" s="38">
        <f t="shared" si="0"/>
        <v>54798.745795185816</v>
      </c>
      <c r="H71" s="38">
        <f t="shared" si="1"/>
        <v>18384339.914999999</v>
      </c>
      <c r="I71" s="38">
        <f t="shared" si="2"/>
        <v>114972.38782659522</v>
      </c>
      <c r="J71" s="8">
        <f t="shared" si="3"/>
        <v>60173.64</v>
      </c>
      <c r="L71" s="7"/>
    </row>
    <row r="72" spans="1:12" x14ac:dyDescent="0.25">
      <c r="A72" s="6" t="s">
        <v>136</v>
      </c>
      <c r="B72" s="2" t="s">
        <v>137</v>
      </c>
      <c r="C72" s="2">
        <v>4</v>
      </c>
      <c r="D72" s="7">
        <v>61330</v>
      </c>
      <c r="E72" s="37">
        <v>0</v>
      </c>
      <c r="F72" s="38">
        <f>VLOOKUP(A72,'1-1-2024 Rates-Revenue'!$A$9:$O$599,15,FALSE)</f>
        <v>18952196.599999998</v>
      </c>
      <c r="G72" s="38">
        <f t="shared" si="0"/>
        <v>127105.58928019668</v>
      </c>
      <c r="H72" s="38">
        <f t="shared" si="1"/>
        <v>0</v>
      </c>
      <c r="I72" s="38">
        <f t="shared" si="2"/>
        <v>0</v>
      </c>
      <c r="J72" s="8">
        <f t="shared" si="3"/>
        <v>-127105.59</v>
      </c>
      <c r="L72" s="7"/>
    </row>
    <row r="73" spans="1:12" x14ac:dyDescent="0.25">
      <c r="A73" s="6" t="s">
        <v>527</v>
      </c>
      <c r="B73" s="2" t="s">
        <v>1198</v>
      </c>
      <c r="C73" s="2">
        <v>1</v>
      </c>
      <c r="D73" s="7">
        <v>58902</v>
      </c>
      <c r="E73" s="37">
        <v>0</v>
      </c>
      <c r="F73" s="38">
        <f>VLOOKUP(A73,'1-1-2024 Rates-Revenue'!$A$9:$O$599,15,FALSE)</f>
        <v>18470320.5</v>
      </c>
      <c r="G73" s="38">
        <f t="shared" ref="G73:G135" si="4">SUM(F73/$F$7)*50000000</f>
        <v>123873.81900347094</v>
      </c>
      <c r="H73" s="38">
        <f t="shared" ref="H73:H136" si="5">IF(E73=1,F73*0,(IF(C73=1,F73*3)+IF(C73=2,F73*2.25)+IF(C73=3,F73*1.5)+IF(C73=4,F73*0)+IF(C73=5,F73*0)))</f>
        <v>55410961.5</v>
      </c>
      <c r="I73" s="38">
        <f t="shared" ref="I73:I135" si="6">SUM(H73/$H$7)*50000000</f>
        <v>346530.28527962446</v>
      </c>
      <c r="J73" s="8">
        <f t="shared" ref="J73:J135" si="7">ROUND(SUM(I73-G73),2)</f>
        <v>222656.47</v>
      </c>
      <c r="L73" s="7"/>
    </row>
    <row r="74" spans="1:12" x14ac:dyDescent="0.25">
      <c r="A74" s="6" t="s">
        <v>138</v>
      </c>
      <c r="B74" s="2" t="s">
        <v>139</v>
      </c>
      <c r="C74" s="2">
        <v>1</v>
      </c>
      <c r="D74" s="7">
        <v>75410</v>
      </c>
      <c r="E74" s="37">
        <v>0</v>
      </c>
      <c r="F74" s="38">
        <f>VLOOKUP(A74,'1-1-2024 Rates-Revenue'!$A$9:$O$599,15,FALSE)</f>
        <v>23436226.02</v>
      </c>
      <c r="G74" s="38">
        <f t="shared" si="4"/>
        <v>157178.36732318293</v>
      </c>
      <c r="H74" s="38">
        <f t="shared" si="5"/>
        <v>70308678.060000002</v>
      </c>
      <c r="I74" s="38">
        <f t="shared" si="6"/>
        <v>439697.9515644224</v>
      </c>
      <c r="J74" s="8">
        <f t="shared" si="7"/>
        <v>282519.58</v>
      </c>
      <c r="L74" s="7"/>
    </row>
    <row r="75" spans="1:12" x14ac:dyDescent="0.25">
      <c r="A75" s="6" t="s">
        <v>1153</v>
      </c>
      <c r="B75" s="2" t="s">
        <v>1199</v>
      </c>
      <c r="C75" s="2">
        <v>5</v>
      </c>
      <c r="D75" s="7">
        <v>21968</v>
      </c>
      <c r="E75" s="37">
        <v>0</v>
      </c>
      <c r="F75" s="38">
        <f>VLOOKUP(A75,'1-1-2024 Rates-Revenue'!$A$9:$O$599,15,FALSE)</f>
        <v>4793342.8900000006</v>
      </c>
      <c r="G75" s="38">
        <f t="shared" si="4"/>
        <v>32147.232614476521</v>
      </c>
      <c r="H75" s="38">
        <f t="shared" si="5"/>
        <v>0</v>
      </c>
      <c r="I75" s="38">
        <f t="shared" si="6"/>
        <v>0</v>
      </c>
      <c r="J75" s="8">
        <f t="shared" si="7"/>
        <v>-32147.23</v>
      </c>
      <c r="L75" s="7"/>
    </row>
    <row r="76" spans="1:12" x14ac:dyDescent="0.25">
      <c r="A76" s="6" t="s">
        <v>140</v>
      </c>
      <c r="B76" s="2" t="s">
        <v>141</v>
      </c>
      <c r="C76" s="2">
        <v>4</v>
      </c>
      <c r="D76" s="7">
        <v>34712</v>
      </c>
      <c r="E76" s="37">
        <v>0</v>
      </c>
      <c r="F76" s="38">
        <f>VLOOKUP(A76,'1-1-2024 Rates-Revenue'!$A$9:$O$599,15,FALSE)</f>
        <v>10411855.76</v>
      </c>
      <c r="G76" s="38">
        <f t="shared" si="4"/>
        <v>69828.584506938365</v>
      </c>
      <c r="H76" s="38">
        <f t="shared" si="5"/>
        <v>0</v>
      </c>
      <c r="I76" s="38">
        <f t="shared" si="6"/>
        <v>0</v>
      </c>
      <c r="J76" s="8">
        <f t="shared" si="7"/>
        <v>-69828.58</v>
      </c>
      <c r="L76" s="7"/>
    </row>
    <row r="77" spans="1:12" x14ac:dyDescent="0.25">
      <c r="A77" s="6" t="s">
        <v>142</v>
      </c>
      <c r="B77" s="2" t="s">
        <v>1323</v>
      </c>
      <c r="C77" s="2">
        <v>4</v>
      </c>
      <c r="D77" s="7">
        <v>27942</v>
      </c>
      <c r="E77" s="37">
        <v>0</v>
      </c>
      <c r="F77" s="38">
        <f>VLOOKUP(A77,'1-1-2024 Rates-Revenue'!$A$9:$O$599,15,FALSE)</f>
        <v>6854174.8799999999</v>
      </c>
      <c r="G77" s="38">
        <f t="shared" si="4"/>
        <v>45968.494076930452</v>
      </c>
      <c r="H77" s="38">
        <f t="shared" si="5"/>
        <v>0</v>
      </c>
      <c r="I77" s="38">
        <f t="shared" si="6"/>
        <v>0</v>
      </c>
      <c r="J77" s="8">
        <f t="shared" si="7"/>
        <v>-45968.49</v>
      </c>
      <c r="L77" s="7"/>
    </row>
    <row r="78" spans="1:12" x14ac:dyDescent="0.25">
      <c r="A78" s="6" t="s">
        <v>1154</v>
      </c>
      <c r="B78" s="2" t="s">
        <v>143</v>
      </c>
      <c r="C78" s="2">
        <v>5</v>
      </c>
      <c r="D78" s="7">
        <v>28973</v>
      </c>
      <c r="E78" s="37">
        <v>0</v>
      </c>
      <c r="F78" s="38">
        <f>VLOOKUP(A78,'1-1-2024 Rates-Revenue'!$A$9:$O$599,15,FALSE)</f>
        <v>7550363.8000000007</v>
      </c>
      <c r="G78" s="38">
        <f t="shared" si="4"/>
        <v>50637.583618083896</v>
      </c>
      <c r="H78" s="38">
        <f t="shared" si="5"/>
        <v>0</v>
      </c>
      <c r="I78" s="38">
        <f t="shared" si="6"/>
        <v>0</v>
      </c>
      <c r="J78" s="8">
        <f t="shared" si="7"/>
        <v>-50637.58</v>
      </c>
      <c r="L78" s="7"/>
    </row>
    <row r="79" spans="1:12" x14ac:dyDescent="0.25">
      <c r="A79" s="6" t="s">
        <v>144</v>
      </c>
      <c r="B79" s="2" t="s">
        <v>145</v>
      </c>
      <c r="C79" s="2">
        <v>1</v>
      </c>
      <c r="D79" s="7">
        <v>37092</v>
      </c>
      <c r="E79" s="37">
        <v>0</v>
      </c>
      <c r="F79" s="38">
        <f>VLOOKUP(A79,'1-1-2024 Rates-Revenue'!$A$9:$O$599,15,FALSE)</f>
        <v>10376419.789999999</v>
      </c>
      <c r="G79" s="38">
        <f t="shared" si="4"/>
        <v>69590.928157986957</v>
      </c>
      <c r="H79" s="38">
        <f t="shared" si="5"/>
        <v>31129259.369999997</v>
      </c>
      <c r="I79" s="38">
        <f t="shared" si="6"/>
        <v>194676.84440071523</v>
      </c>
      <c r="J79" s="8">
        <f t="shared" si="7"/>
        <v>125085.92</v>
      </c>
      <c r="L79" s="7"/>
    </row>
    <row r="80" spans="1:12" x14ac:dyDescent="0.25">
      <c r="A80" s="6" t="s">
        <v>146</v>
      </c>
      <c r="B80" s="2" t="s">
        <v>147</v>
      </c>
      <c r="C80" s="2">
        <v>2</v>
      </c>
      <c r="D80" s="7">
        <v>51738</v>
      </c>
      <c r="E80" s="37">
        <v>0</v>
      </c>
      <c r="F80" s="38">
        <f>VLOOKUP(A80,'1-1-2024 Rates-Revenue'!$A$9:$O$599,15,FALSE)</f>
        <v>11863125.289999999</v>
      </c>
      <c r="G80" s="38">
        <f t="shared" si="4"/>
        <v>79561.729044656182</v>
      </c>
      <c r="H80" s="38">
        <f t="shared" si="5"/>
        <v>26692031.902499996</v>
      </c>
      <c r="I80" s="38">
        <f t="shared" si="6"/>
        <v>166927.21402905381</v>
      </c>
      <c r="J80" s="8">
        <f t="shared" si="7"/>
        <v>87365.48</v>
      </c>
      <c r="L80" s="7"/>
    </row>
    <row r="81" spans="1:12" x14ac:dyDescent="0.25">
      <c r="A81" s="6" t="s">
        <v>148</v>
      </c>
      <c r="B81" s="2" t="s">
        <v>149</v>
      </c>
      <c r="C81" s="2">
        <v>1</v>
      </c>
      <c r="D81" s="7">
        <v>7865</v>
      </c>
      <c r="E81" s="37">
        <v>0</v>
      </c>
      <c r="F81" s="38">
        <f>VLOOKUP(A81,'1-1-2024 Rates-Revenue'!$A$9:$O$599,15,FALSE)</f>
        <v>1813212.26</v>
      </c>
      <c r="G81" s="38">
        <f t="shared" si="4"/>
        <v>12160.564691344391</v>
      </c>
      <c r="H81" s="38">
        <f t="shared" si="5"/>
        <v>5439636.7800000003</v>
      </c>
      <c r="I81" s="38">
        <f t="shared" si="6"/>
        <v>34018.519696521384</v>
      </c>
      <c r="J81" s="8">
        <f t="shared" si="7"/>
        <v>21857.96</v>
      </c>
      <c r="L81" s="7"/>
    </row>
    <row r="82" spans="1:12" x14ac:dyDescent="0.25">
      <c r="A82" s="6" t="s">
        <v>150</v>
      </c>
      <c r="B82" s="2" t="s">
        <v>151</v>
      </c>
      <c r="C82" s="2">
        <v>4</v>
      </c>
      <c r="D82" s="7">
        <v>49741</v>
      </c>
      <c r="E82" s="37">
        <v>0</v>
      </c>
      <c r="F82" s="38">
        <f>VLOOKUP(A82,'1-1-2024 Rates-Revenue'!$A$9:$O$599,15,FALSE)</f>
        <v>11969792.190000001</v>
      </c>
      <c r="G82" s="38">
        <f t="shared" si="4"/>
        <v>80277.105708762349</v>
      </c>
      <c r="H82" s="38">
        <f t="shared" si="5"/>
        <v>0</v>
      </c>
      <c r="I82" s="38">
        <f t="shared" si="6"/>
        <v>0</v>
      </c>
      <c r="J82" s="8">
        <f t="shared" si="7"/>
        <v>-80277.11</v>
      </c>
      <c r="L82" s="7"/>
    </row>
    <row r="83" spans="1:12" x14ac:dyDescent="0.25">
      <c r="A83" s="6" t="s">
        <v>152</v>
      </c>
      <c r="B83" s="2" t="s">
        <v>153</v>
      </c>
      <c r="C83" s="2">
        <v>2</v>
      </c>
      <c r="D83" s="7">
        <v>31606</v>
      </c>
      <c r="E83" s="37">
        <v>0</v>
      </c>
      <c r="F83" s="38">
        <f>VLOOKUP(A83,'1-1-2024 Rates-Revenue'!$A$9:$O$599,15,FALSE)</f>
        <v>7596445.0300000012</v>
      </c>
      <c r="G83" s="38">
        <f t="shared" si="4"/>
        <v>50946.633910117402</v>
      </c>
      <c r="H83" s="38">
        <f t="shared" si="5"/>
        <v>17092001.317500003</v>
      </c>
      <c r="I83" s="38">
        <f t="shared" si="6"/>
        <v>106890.33238582213</v>
      </c>
      <c r="J83" s="8">
        <f t="shared" si="7"/>
        <v>55943.7</v>
      </c>
      <c r="L83" s="7"/>
    </row>
    <row r="84" spans="1:12" x14ac:dyDescent="0.25">
      <c r="A84" s="6" t="s">
        <v>154</v>
      </c>
      <c r="B84" s="2" t="s">
        <v>155</v>
      </c>
      <c r="C84" s="2">
        <v>3</v>
      </c>
      <c r="D84" s="7">
        <v>21360</v>
      </c>
      <c r="E84" s="37">
        <v>0</v>
      </c>
      <c r="F84" s="38">
        <f>VLOOKUP(A84,'1-1-2024 Rates-Revenue'!$A$9:$O$599,15,FALSE)</f>
        <v>4184424</v>
      </c>
      <c r="G84" s="38">
        <f t="shared" si="4"/>
        <v>28063.431883046094</v>
      </c>
      <c r="H84" s="38">
        <f t="shared" si="5"/>
        <v>6276636</v>
      </c>
      <c r="I84" s="38">
        <f t="shared" si="6"/>
        <v>39252.963760182378</v>
      </c>
      <c r="J84" s="8">
        <f t="shared" si="7"/>
        <v>11189.53</v>
      </c>
      <c r="L84" s="7"/>
    </row>
    <row r="85" spans="1:12" x14ac:dyDescent="0.25">
      <c r="A85" s="6" t="s">
        <v>156</v>
      </c>
      <c r="B85" s="2" t="s">
        <v>157</v>
      </c>
      <c r="C85" s="2">
        <v>1</v>
      </c>
      <c r="D85" s="7">
        <v>55749</v>
      </c>
      <c r="E85" s="37">
        <v>0</v>
      </c>
      <c r="F85" s="38">
        <f>VLOOKUP(A85,'1-1-2024 Rates-Revenue'!$A$9:$O$599,15,FALSE)</f>
        <v>15446113.469999999</v>
      </c>
      <c r="G85" s="38">
        <f t="shared" si="4"/>
        <v>103591.54646449443</v>
      </c>
      <c r="H85" s="38">
        <f t="shared" si="5"/>
        <v>46338340.409999996</v>
      </c>
      <c r="I85" s="38">
        <f t="shared" si="6"/>
        <v>289791.72869363852</v>
      </c>
      <c r="J85" s="8">
        <f t="shared" si="7"/>
        <v>186200.18</v>
      </c>
      <c r="L85" s="7"/>
    </row>
    <row r="86" spans="1:12" x14ac:dyDescent="0.25">
      <c r="A86" s="6" t="s">
        <v>158</v>
      </c>
      <c r="B86" s="2" t="s">
        <v>159</v>
      </c>
      <c r="C86" s="2">
        <v>2</v>
      </c>
      <c r="D86" s="7">
        <v>33819</v>
      </c>
      <c r="E86" s="37">
        <v>0</v>
      </c>
      <c r="F86" s="38">
        <f>VLOOKUP(A86,'1-1-2024 Rates-Revenue'!$A$9:$O$599,15,FALSE)</f>
        <v>7128149.0900000008</v>
      </c>
      <c r="G86" s="38">
        <f t="shared" si="4"/>
        <v>47805.940898774119</v>
      </c>
      <c r="H86" s="38">
        <f t="shared" si="5"/>
        <v>16038335.452500002</v>
      </c>
      <c r="I86" s="38">
        <f t="shared" si="6"/>
        <v>100300.89370972458</v>
      </c>
      <c r="J86" s="8">
        <f t="shared" si="7"/>
        <v>52494.95</v>
      </c>
      <c r="L86" s="7"/>
    </row>
    <row r="87" spans="1:12" x14ac:dyDescent="0.25">
      <c r="A87" s="6" t="s">
        <v>161</v>
      </c>
      <c r="B87" s="2" t="s">
        <v>162</v>
      </c>
      <c r="C87" s="2">
        <v>2</v>
      </c>
      <c r="D87" s="7">
        <v>17135</v>
      </c>
      <c r="E87" s="37">
        <v>0</v>
      </c>
      <c r="F87" s="38">
        <f>VLOOKUP(A87,'1-1-2024 Rates-Revenue'!$A$9:$O$599,15,FALSE)</f>
        <v>3996700.5700000003</v>
      </c>
      <c r="G87" s="38">
        <f t="shared" si="4"/>
        <v>26804.438126520279</v>
      </c>
      <c r="H87" s="38">
        <f t="shared" si="5"/>
        <v>8992576.2825000007</v>
      </c>
      <c r="I87" s="38">
        <f t="shared" si="6"/>
        <v>56237.970614776474</v>
      </c>
      <c r="J87" s="8">
        <f t="shared" si="7"/>
        <v>29433.53</v>
      </c>
      <c r="L87" s="7"/>
    </row>
    <row r="88" spans="1:12" x14ac:dyDescent="0.25">
      <c r="A88" s="6" t="s">
        <v>163</v>
      </c>
      <c r="B88" s="2" t="s">
        <v>164</v>
      </c>
      <c r="C88" s="2">
        <v>1</v>
      </c>
      <c r="D88" s="7">
        <v>28861</v>
      </c>
      <c r="E88" s="37">
        <v>0</v>
      </c>
      <c r="F88" s="38">
        <f>VLOOKUP(A88,'1-1-2024 Rates-Revenue'!$A$9:$O$599,15,FALSE)</f>
        <v>6118820.6099999994</v>
      </c>
      <c r="G88" s="38">
        <f t="shared" si="4"/>
        <v>41036.736571942405</v>
      </c>
      <c r="H88" s="38">
        <f t="shared" si="5"/>
        <v>18356461.829999998</v>
      </c>
      <c r="I88" s="38">
        <f t="shared" si="6"/>
        <v>114798.04324771441</v>
      </c>
      <c r="J88" s="8">
        <f t="shared" si="7"/>
        <v>73761.31</v>
      </c>
      <c r="L88" s="7"/>
    </row>
    <row r="89" spans="1:12" x14ac:dyDescent="0.25">
      <c r="A89" s="6" t="s">
        <v>165</v>
      </c>
      <c r="B89" s="2" t="s">
        <v>166</v>
      </c>
      <c r="C89" s="2">
        <v>1</v>
      </c>
      <c r="D89" s="7">
        <v>52321</v>
      </c>
      <c r="E89" s="37">
        <v>0</v>
      </c>
      <c r="F89" s="38">
        <f>VLOOKUP(A89,'1-1-2024 Rates-Revenue'!$A$9:$O$599,15,FALSE)</f>
        <v>14016338.620000001</v>
      </c>
      <c r="G89" s="38">
        <f t="shared" si="4"/>
        <v>94002.559040880733</v>
      </c>
      <c r="H89" s="38">
        <f t="shared" si="5"/>
        <v>42049015.859999999</v>
      </c>
      <c r="I89" s="38">
        <f t="shared" si="6"/>
        <v>262967.05682851671</v>
      </c>
      <c r="J89" s="8">
        <f t="shared" si="7"/>
        <v>168964.5</v>
      </c>
      <c r="L89" s="7"/>
    </row>
    <row r="90" spans="1:12" x14ac:dyDescent="0.25">
      <c r="A90" s="6" t="s">
        <v>167</v>
      </c>
      <c r="B90" s="2" t="s">
        <v>168</v>
      </c>
      <c r="C90" s="2">
        <v>3</v>
      </c>
      <c r="D90" s="7">
        <v>25980</v>
      </c>
      <c r="E90" s="37">
        <v>0</v>
      </c>
      <c r="F90" s="38">
        <f>VLOOKUP(A90,'1-1-2024 Rates-Revenue'!$A$9:$O$599,15,FALSE)</f>
        <v>6691146.6000000015</v>
      </c>
      <c r="G90" s="38">
        <f t="shared" si="4"/>
        <v>44875.12183960696</v>
      </c>
      <c r="H90" s="38">
        <f t="shared" si="5"/>
        <v>10036719.900000002</v>
      </c>
      <c r="I90" s="38">
        <f t="shared" si="6"/>
        <v>62767.858850792276</v>
      </c>
      <c r="J90" s="8">
        <f t="shared" si="7"/>
        <v>17892.740000000002</v>
      </c>
      <c r="L90" s="7"/>
    </row>
    <row r="91" spans="1:12" x14ac:dyDescent="0.25">
      <c r="A91" s="6" t="s">
        <v>169</v>
      </c>
      <c r="B91" s="2" t="s">
        <v>170</v>
      </c>
      <c r="C91" s="2">
        <v>1</v>
      </c>
      <c r="D91" s="7">
        <v>12864</v>
      </c>
      <c r="E91" s="37">
        <v>0</v>
      </c>
      <c r="F91" s="38">
        <f>VLOOKUP(A91,'1-1-2024 Rates-Revenue'!$A$9:$O$599,15,FALSE)</f>
        <v>2374604.23</v>
      </c>
      <c r="G91" s="38">
        <f t="shared" si="4"/>
        <v>15925.61940611136</v>
      </c>
      <c r="H91" s="38">
        <f t="shared" si="5"/>
        <v>7123812.6899999995</v>
      </c>
      <c r="I91" s="38">
        <f t="shared" si="6"/>
        <v>44551.055908753886</v>
      </c>
      <c r="J91" s="8">
        <f t="shared" si="7"/>
        <v>28625.439999999999</v>
      </c>
      <c r="L91" s="7"/>
    </row>
    <row r="92" spans="1:12" x14ac:dyDescent="0.25">
      <c r="A92" s="6" t="s">
        <v>171</v>
      </c>
      <c r="B92" s="2" t="s">
        <v>172</v>
      </c>
      <c r="C92" s="2">
        <v>5</v>
      </c>
      <c r="D92" s="7">
        <v>99115</v>
      </c>
      <c r="E92" s="37">
        <v>0</v>
      </c>
      <c r="F92" s="38">
        <f>VLOOKUP(A92,'1-1-2024 Rates-Revenue'!$A$9:$O$599,15,FALSE)</f>
        <v>33076532.550000004</v>
      </c>
      <c r="G92" s="38">
        <f t="shared" si="4"/>
        <v>221832.44770230789</v>
      </c>
      <c r="H92" s="38">
        <f t="shared" si="5"/>
        <v>0</v>
      </c>
      <c r="I92" s="38">
        <f t="shared" si="6"/>
        <v>0</v>
      </c>
      <c r="J92" s="8">
        <f t="shared" si="7"/>
        <v>-221832.45</v>
      </c>
      <c r="L92" s="7"/>
    </row>
    <row r="93" spans="1:12" x14ac:dyDescent="0.25">
      <c r="A93" s="6" t="s">
        <v>173</v>
      </c>
      <c r="B93" s="2" t="s">
        <v>174</v>
      </c>
      <c r="C93" s="2">
        <v>4</v>
      </c>
      <c r="D93" s="7">
        <v>109471</v>
      </c>
      <c r="E93" s="37">
        <v>0</v>
      </c>
      <c r="F93" s="38">
        <f>VLOOKUP(A93,'1-1-2024 Rates-Revenue'!$A$9:$O$599,15,FALSE)</f>
        <v>39954395.289999992</v>
      </c>
      <c r="G93" s="38">
        <f t="shared" si="4"/>
        <v>267959.80776546837</v>
      </c>
      <c r="H93" s="38">
        <f t="shared" si="5"/>
        <v>0</v>
      </c>
      <c r="I93" s="38">
        <f t="shared" si="6"/>
        <v>0</v>
      </c>
      <c r="J93" s="8">
        <f t="shared" si="7"/>
        <v>-267959.81</v>
      </c>
      <c r="L93" s="7"/>
    </row>
    <row r="94" spans="1:12" x14ac:dyDescent="0.25">
      <c r="A94" s="6" t="s">
        <v>175</v>
      </c>
      <c r="B94" s="2" t="s">
        <v>176</v>
      </c>
      <c r="C94" s="2">
        <v>5</v>
      </c>
      <c r="D94" s="7">
        <v>125603</v>
      </c>
      <c r="E94" s="37">
        <v>1</v>
      </c>
      <c r="F94" s="38">
        <f>VLOOKUP(A94,'1-1-2024 Rates-Revenue'!$A$9:$O$599,15,FALSE)</f>
        <v>42194274.410000004</v>
      </c>
      <c r="G94" s="38">
        <f t="shared" si="4"/>
        <v>282981.87415032275</v>
      </c>
      <c r="H94" s="38">
        <f t="shared" si="5"/>
        <v>0</v>
      </c>
      <c r="I94" s="38">
        <f t="shared" si="6"/>
        <v>0</v>
      </c>
      <c r="J94" s="8">
        <f t="shared" si="7"/>
        <v>-282981.87</v>
      </c>
      <c r="L94" s="7"/>
    </row>
    <row r="95" spans="1:12" x14ac:dyDescent="0.25">
      <c r="A95" s="6" t="s">
        <v>177</v>
      </c>
      <c r="B95" s="2" t="s">
        <v>178</v>
      </c>
      <c r="C95" s="2">
        <v>1</v>
      </c>
      <c r="D95" s="7">
        <v>118082</v>
      </c>
      <c r="E95" s="37">
        <v>0</v>
      </c>
      <c r="F95" s="38">
        <f>VLOOKUP(A95,'1-1-2024 Rates-Revenue'!$A$9:$O$599,15,FALSE)</f>
        <v>45037595.849999994</v>
      </c>
      <c r="G95" s="38">
        <f t="shared" si="4"/>
        <v>302051.01187466522</v>
      </c>
      <c r="H95" s="38">
        <f t="shared" si="5"/>
        <v>135112787.54999998</v>
      </c>
      <c r="I95" s="38">
        <f t="shared" si="6"/>
        <v>844971.31158113526</v>
      </c>
      <c r="J95" s="8">
        <f t="shared" si="7"/>
        <v>542920.30000000005</v>
      </c>
      <c r="L95" s="7"/>
    </row>
    <row r="96" spans="1:12" x14ac:dyDescent="0.25">
      <c r="A96" s="6" t="s">
        <v>179</v>
      </c>
      <c r="B96" s="2" t="s">
        <v>180</v>
      </c>
      <c r="C96" s="2">
        <v>5</v>
      </c>
      <c r="D96" s="7">
        <v>20370</v>
      </c>
      <c r="E96" s="37">
        <v>0</v>
      </c>
      <c r="F96" s="38">
        <f>VLOOKUP(A96,'1-1-2024 Rates-Revenue'!$A$9:$O$599,15,FALSE)</f>
        <v>4520683.26</v>
      </c>
      <c r="G96" s="38">
        <f t="shared" si="4"/>
        <v>30318.602209488512</v>
      </c>
      <c r="H96" s="38">
        <f t="shared" si="5"/>
        <v>0</v>
      </c>
      <c r="I96" s="38">
        <f t="shared" si="6"/>
        <v>0</v>
      </c>
      <c r="J96" s="8">
        <f t="shared" si="7"/>
        <v>-30318.6</v>
      </c>
      <c r="L96" s="7"/>
    </row>
    <row r="97" spans="1:12" x14ac:dyDescent="0.25">
      <c r="A97" s="6" t="s">
        <v>181</v>
      </c>
      <c r="B97" s="2" t="s">
        <v>182</v>
      </c>
      <c r="C97" s="2">
        <v>5</v>
      </c>
      <c r="D97" s="7">
        <v>27074</v>
      </c>
      <c r="E97" s="37">
        <v>1</v>
      </c>
      <c r="F97" s="38">
        <f>VLOOKUP(A97,'1-1-2024 Rates-Revenue'!$A$9:$O$599,15,FALSE)</f>
        <v>7275692.7200000007</v>
      </c>
      <c r="G97" s="38">
        <f t="shared" si="4"/>
        <v>48795.463138939638</v>
      </c>
      <c r="H97" s="38">
        <f t="shared" si="5"/>
        <v>0</v>
      </c>
      <c r="I97" s="38">
        <f t="shared" si="6"/>
        <v>0</v>
      </c>
      <c r="J97" s="8">
        <f t="shared" si="7"/>
        <v>-48795.46</v>
      </c>
      <c r="L97" s="7"/>
    </row>
    <row r="98" spans="1:12" x14ac:dyDescent="0.25">
      <c r="A98" s="6" t="s">
        <v>183</v>
      </c>
      <c r="B98" s="2" t="s">
        <v>1200</v>
      </c>
      <c r="C98" s="2">
        <v>5</v>
      </c>
      <c r="D98" s="7">
        <v>38933</v>
      </c>
      <c r="E98" s="37">
        <v>0</v>
      </c>
      <c r="F98" s="38">
        <f>VLOOKUP(A98,'1-1-2024 Rates-Revenue'!$A$9:$O$599,15,FALSE)</f>
        <v>12401088.49</v>
      </c>
      <c r="G98" s="38">
        <f t="shared" si="4"/>
        <v>83169.655396953545</v>
      </c>
      <c r="H98" s="38">
        <f t="shared" si="5"/>
        <v>0</v>
      </c>
      <c r="I98" s="38">
        <f t="shared" si="6"/>
        <v>0</v>
      </c>
      <c r="J98" s="8">
        <f t="shared" si="7"/>
        <v>-83169.66</v>
      </c>
      <c r="L98" s="7"/>
    </row>
    <row r="99" spans="1:12" x14ac:dyDescent="0.25">
      <c r="A99" s="6" t="s">
        <v>184</v>
      </c>
      <c r="B99" s="2" t="s">
        <v>185</v>
      </c>
      <c r="C99" s="2">
        <v>2</v>
      </c>
      <c r="D99" s="7">
        <v>58791</v>
      </c>
      <c r="E99" s="37">
        <v>0</v>
      </c>
      <c r="F99" s="38">
        <f>VLOOKUP(A99,'1-1-2024 Rates-Revenue'!$A$9:$O$599,15,FALSE)</f>
        <v>21990671.75</v>
      </c>
      <c r="G99" s="38">
        <f t="shared" si="4"/>
        <v>147483.55298568</v>
      </c>
      <c r="H99" s="38">
        <f t="shared" si="5"/>
        <v>49479011.4375</v>
      </c>
      <c r="I99" s="38">
        <f t="shared" si="6"/>
        <v>309432.92598867242</v>
      </c>
      <c r="J99" s="8">
        <f t="shared" si="7"/>
        <v>161949.37</v>
      </c>
      <c r="L99" s="7"/>
    </row>
    <row r="100" spans="1:12" x14ac:dyDescent="0.25">
      <c r="A100" s="6" t="s">
        <v>186</v>
      </c>
      <c r="B100" s="2" t="s">
        <v>187</v>
      </c>
      <c r="C100" s="2">
        <v>1</v>
      </c>
      <c r="D100" s="7">
        <v>10711</v>
      </c>
      <c r="E100" s="37">
        <v>0</v>
      </c>
      <c r="F100" s="38">
        <f>VLOOKUP(A100,'1-1-2024 Rates-Revenue'!$A$9:$O$599,15,FALSE)</f>
        <v>2643796.1300000004</v>
      </c>
      <c r="G100" s="38">
        <f t="shared" si="4"/>
        <v>17730.992988979102</v>
      </c>
      <c r="H100" s="38">
        <f t="shared" si="5"/>
        <v>7931388.3900000006</v>
      </c>
      <c r="I100" s="38">
        <f t="shared" si="6"/>
        <v>49601.490518265084</v>
      </c>
      <c r="J100" s="8">
        <f t="shared" si="7"/>
        <v>31870.5</v>
      </c>
      <c r="L100" s="7"/>
    </row>
    <row r="101" spans="1:12" x14ac:dyDescent="0.25">
      <c r="A101" s="6" t="s">
        <v>1245</v>
      </c>
      <c r="B101" s="2" t="s">
        <v>1250</v>
      </c>
      <c r="C101" s="2">
        <v>5</v>
      </c>
      <c r="D101" s="7">
        <v>46716</v>
      </c>
      <c r="E101" s="37">
        <v>0</v>
      </c>
      <c r="F101" s="38">
        <f>VLOOKUP(A101,'1-1-2024 Rates-Revenue'!$A$9:$O$599,15,FALSE)</f>
        <v>13971237.239999998</v>
      </c>
      <c r="G101" s="38">
        <f t="shared" si="4"/>
        <v>93700.080251575084</v>
      </c>
      <c r="H101" s="38">
        <f t="shared" si="5"/>
        <v>0</v>
      </c>
      <c r="I101" s="38">
        <f t="shared" si="6"/>
        <v>0</v>
      </c>
      <c r="J101" s="8">
        <f t="shared" si="7"/>
        <v>-93700.08</v>
      </c>
      <c r="L101" s="7"/>
    </row>
    <row r="102" spans="1:12" x14ac:dyDescent="0.25">
      <c r="A102" s="6" t="s">
        <v>188</v>
      </c>
      <c r="B102" s="2" t="s">
        <v>189</v>
      </c>
      <c r="C102" s="2">
        <v>4</v>
      </c>
      <c r="D102" s="7">
        <v>35334</v>
      </c>
      <c r="E102" s="37">
        <v>0</v>
      </c>
      <c r="F102" s="38">
        <f>VLOOKUP(A102,'1-1-2024 Rates-Revenue'!$A$9:$O$599,15,FALSE)</f>
        <v>9414169.3400000017</v>
      </c>
      <c r="G102" s="38">
        <f t="shared" si="4"/>
        <v>63137.459303490999</v>
      </c>
      <c r="H102" s="38">
        <f t="shared" si="5"/>
        <v>0</v>
      </c>
      <c r="I102" s="38">
        <f t="shared" si="6"/>
        <v>0</v>
      </c>
      <c r="J102" s="8">
        <f t="shared" si="7"/>
        <v>-63137.46</v>
      </c>
      <c r="L102" s="7"/>
    </row>
    <row r="103" spans="1:12" x14ac:dyDescent="0.25">
      <c r="A103" s="6" t="s">
        <v>190</v>
      </c>
      <c r="B103" s="2" t="s">
        <v>191</v>
      </c>
      <c r="C103" s="2">
        <v>5</v>
      </c>
      <c r="D103" s="7">
        <v>33489</v>
      </c>
      <c r="E103" s="37">
        <v>0</v>
      </c>
      <c r="F103" s="38">
        <f>VLOOKUP(A103,'1-1-2024 Rates-Revenue'!$A$9:$O$599,15,FALSE)</f>
        <v>6605228.4100000011</v>
      </c>
      <c r="G103" s="38">
        <f t="shared" si="4"/>
        <v>44298.899336203947</v>
      </c>
      <c r="H103" s="38">
        <f t="shared" si="5"/>
        <v>0</v>
      </c>
      <c r="I103" s="38">
        <f t="shared" si="6"/>
        <v>0</v>
      </c>
      <c r="J103" s="8">
        <f t="shared" si="7"/>
        <v>-44298.9</v>
      </c>
      <c r="L103" s="7"/>
    </row>
    <row r="104" spans="1:12" x14ac:dyDescent="0.25">
      <c r="A104" s="6" t="s">
        <v>194</v>
      </c>
      <c r="B104" s="2" t="s">
        <v>195</v>
      </c>
      <c r="C104" s="2">
        <v>4</v>
      </c>
      <c r="D104" s="7">
        <v>24807</v>
      </c>
      <c r="E104" s="37">
        <v>0</v>
      </c>
      <c r="F104" s="38">
        <f>VLOOKUP(A104,'1-1-2024 Rates-Revenue'!$A$9:$O$599,15,FALSE)</f>
        <v>7762854.5099999998</v>
      </c>
      <c r="G104" s="38">
        <f t="shared" si="4"/>
        <v>52062.682643867382</v>
      </c>
      <c r="H104" s="38">
        <f t="shared" si="5"/>
        <v>0</v>
      </c>
      <c r="I104" s="38">
        <f t="shared" si="6"/>
        <v>0</v>
      </c>
      <c r="J104" s="8">
        <f t="shared" si="7"/>
        <v>-52062.68</v>
      </c>
      <c r="L104" s="7"/>
    </row>
    <row r="105" spans="1:12" x14ac:dyDescent="0.25">
      <c r="A105" s="6" t="s">
        <v>1361</v>
      </c>
      <c r="B105" s="2" t="s">
        <v>196</v>
      </c>
      <c r="C105" s="2">
        <v>5</v>
      </c>
      <c r="D105" s="7">
        <v>15546</v>
      </c>
      <c r="E105" s="37">
        <v>0</v>
      </c>
      <c r="F105" s="38">
        <f>VLOOKUP(A105,'1-1-2024 Rates-Revenue'!$A$9:$O$599,15,FALSE)</f>
        <v>3415566.4399999995</v>
      </c>
      <c r="G105" s="38">
        <f t="shared" si="4"/>
        <v>22906.979821107569</v>
      </c>
      <c r="H105" s="38">
        <f t="shared" si="5"/>
        <v>0</v>
      </c>
      <c r="I105" s="38">
        <f t="shared" si="6"/>
        <v>0</v>
      </c>
      <c r="J105" s="8">
        <f t="shared" si="7"/>
        <v>-22906.98</v>
      </c>
      <c r="L105" s="7"/>
    </row>
    <row r="106" spans="1:12" x14ac:dyDescent="0.25">
      <c r="A106" s="6" t="s">
        <v>197</v>
      </c>
      <c r="B106" s="2" t="s">
        <v>198</v>
      </c>
      <c r="C106" s="2">
        <v>1</v>
      </c>
      <c r="D106" s="7">
        <v>25196</v>
      </c>
      <c r="E106" s="37">
        <v>0</v>
      </c>
      <c r="F106" s="38">
        <f>VLOOKUP(A106,'1-1-2024 Rates-Revenue'!$A$9:$O$599,15,FALSE)</f>
        <v>5726294.9199999999</v>
      </c>
      <c r="G106" s="38">
        <f t="shared" si="4"/>
        <v>38404.207467898304</v>
      </c>
      <c r="H106" s="38">
        <f t="shared" si="5"/>
        <v>17178884.759999998</v>
      </c>
      <c r="I106" s="38">
        <f t="shared" si="6"/>
        <v>107433.68596245334</v>
      </c>
      <c r="J106" s="8">
        <f t="shared" si="7"/>
        <v>69029.48</v>
      </c>
      <c r="L106" s="7"/>
    </row>
    <row r="107" spans="1:12" x14ac:dyDescent="0.25">
      <c r="A107" s="6" t="s">
        <v>199</v>
      </c>
      <c r="B107" s="2" t="s">
        <v>200</v>
      </c>
      <c r="C107" s="2">
        <v>1</v>
      </c>
      <c r="D107" s="7">
        <v>83369</v>
      </c>
      <c r="E107" s="37">
        <v>0</v>
      </c>
      <c r="F107" s="38">
        <f>VLOOKUP(A107,'1-1-2024 Rates-Revenue'!$A$9:$O$599,15,FALSE)</f>
        <v>28419858.170000002</v>
      </c>
      <c r="G107" s="38">
        <f t="shared" si="4"/>
        <v>190601.80179628689</v>
      </c>
      <c r="H107" s="38">
        <f t="shared" si="5"/>
        <v>85259574.510000005</v>
      </c>
      <c r="I107" s="38">
        <f t="shared" si="6"/>
        <v>533198.19541066256</v>
      </c>
      <c r="J107" s="8">
        <f t="shared" si="7"/>
        <v>342596.39</v>
      </c>
      <c r="L107" s="7"/>
    </row>
    <row r="108" spans="1:12" x14ac:dyDescent="0.25">
      <c r="A108" s="6" t="s">
        <v>201</v>
      </c>
      <c r="B108" s="2" t="s">
        <v>202</v>
      </c>
      <c r="C108" s="2">
        <v>1</v>
      </c>
      <c r="D108" s="7">
        <v>55832</v>
      </c>
      <c r="E108" s="37">
        <v>0</v>
      </c>
      <c r="F108" s="38">
        <f>VLOOKUP(A108,'1-1-2024 Rates-Revenue'!$A$9:$O$599,15,FALSE)</f>
        <v>11674698.020000001</v>
      </c>
      <c r="G108" s="38">
        <f t="shared" si="4"/>
        <v>78298.01488553817</v>
      </c>
      <c r="H108" s="38">
        <f t="shared" si="5"/>
        <v>35024094.060000002</v>
      </c>
      <c r="I108" s="38">
        <f t="shared" si="6"/>
        <v>219034.44693469544</v>
      </c>
      <c r="J108" s="8">
        <f t="shared" si="7"/>
        <v>140736.43</v>
      </c>
      <c r="L108" s="7"/>
    </row>
    <row r="109" spans="1:12" x14ac:dyDescent="0.25">
      <c r="A109" s="6" t="s">
        <v>203</v>
      </c>
      <c r="B109" s="2" t="s">
        <v>204</v>
      </c>
      <c r="C109" s="2">
        <v>3</v>
      </c>
      <c r="D109" s="7">
        <v>13734</v>
      </c>
      <c r="E109" s="37">
        <v>0</v>
      </c>
      <c r="F109" s="38">
        <f>VLOOKUP(A109,'1-1-2024 Rates-Revenue'!$A$9:$O$599,15,FALSE)</f>
        <v>2792598.7600000002</v>
      </c>
      <c r="G109" s="38">
        <f t="shared" si="4"/>
        <v>18728.958890862636</v>
      </c>
      <c r="H109" s="38">
        <f t="shared" si="5"/>
        <v>4188898.1400000006</v>
      </c>
      <c r="I109" s="38">
        <f t="shared" si="6"/>
        <v>26196.622981564549</v>
      </c>
      <c r="J109" s="8">
        <f t="shared" si="7"/>
        <v>7467.66</v>
      </c>
      <c r="L109" s="7"/>
    </row>
    <row r="110" spans="1:12" x14ac:dyDescent="0.25">
      <c r="A110" s="6" t="s">
        <v>205</v>
      </c>
      <c r="B110" s="2" t="s">
        <v>206</v>
      </c>
      <c r="C110" s="2">
        <v>4</v>
      </c>
      <c r="D110" s="7">
        <v>71544</v>
      </c>
      <c r="E110" s="37">
        <v>0</v>
      </c>
      <c r="F110" s="38">
        <f>VLOOKUP(A110,'1-1-2024 Rates-Revenue'!$A$9:$O$599,15,FALSE)</f>
        <v>22585465.32</v>
      </c>
      <c r="G110" s="38">
        <f t="shared" si="4"/>
        <v>151472.62025901768</v>
      </c>
      <c r="H110" s="38">
        <f t="shared" si="5"/>
        <v>0</v>
      </c>
      <c r="I110" s="38">
        <f t="shared" si="6"/>
        <v>0</v>
      </c>
      <c r="J110" s="8">
        <f t="shared" si="7"/>
        <v>-151472.62</v>
      </c>
      <c r="L110" s="7"/>
    </row>
    <row r="111" spans="1:12" x14ac:dyDescent="0.25">
      <c r="A111" s="6" t="s">
        <v>207</v>
      </c>
      <c r="B111" s="2" t="s">
        <v>208</v>
      </c>
      <c r="C111" s="2">
        <v>3</v>
      </c>
      <c r="D111" s="7">
        <v>29220</v>
      </c>
      <c r="E111" s="37">
        <v>0</v>
      </c>
      <c r="F111" s="38">
        <f>VLOOKUP(A111,'1-1-2024 Rates-Revenue'!$A$9:$O$599,15,FALSE)</f>
        <v>8942414.5500000007</v>
      </c>
      <c r="G111" s="38">
        <f t="shared" si="4"/>
        <v>59973.569025004472</v>
      </c>
      <c r="H111" s="38">
        <f t="shared" si="5"/>
        <v>13413621.825000001</v>
      </c>
      <c r="I111" s="38">
        <f t="shared" si="6"/>
        <v>83886.402109269431</v>
      </c>
      <c r="J111" s="8">
        <f t="shared" si="7"/>
        <v>23912.83</v>
      </c>
      <c r="L111" s="7"/>
    </row>
    <row r="112" spans="1:12" x14ac:dyDescent="0.25">
      <c r="A112" s="6" t="s">
        <v>209</v>
      </c>
      <c r="B112" s="2" t="s">
        <v>210</v>
      </c>
      <c r="C112" s="2">
        <v>1</v>
      </c>
      <c r="D112" s="7">
        <v>38563</v>
      </c>
      <c r="E112" s="37">
        <v>0</v>
      </c>
      <c r="F112" s="38">
        <f>VLOOKUP(A112,'1-1-2024 Rates-Revenue'!$A$9:$O$599,15,FALSE)</f>
        <v>8346123.8300000001</v>
      </c>
      <c r="G112" s="38">
        <f t="shared" si="4"/>
        <v>55974.460903262378</v>
      </c>
      <c r="H112" s="38">
        <f t="shared" si="5"/>
        <v>25038371.490000002</v>
      </c>
      <c r="I112" s="38">
        <f t="shared" si="6"/>
        <v>156585.51630378977</v>
      </c>
      <c r="J112" s="8">
        <f t="shared" si="7"/>
        <v>100611.06</v>
      </c>
      <c r="L112" s="7"/>
    </row>
    <row r="113" spans="1:12" x14ac:dyDescent="0.25">
      <c r="A113" s="6" t="s">
        <v>211</v>
      </c>
      <c r="B113" s="2" t="s">
        <v>212</v>
      </c>
      <c r="C113" s="2">
        <v>1</v>
      </c>
      <c r="D113" s="7">
        <v>18458</v>
      </c>
      <c r="E113" s="37">
        <v>0</v>
      </c>
      <c r="F113" s="38">
        <f>VLOOKUP(A113,'1-1-2024 Rates-Revenue'!$A$9:$O$599,15,FALSE)</f>
        <v>5882447.6200000001</v>
      </c>
      <c r="G113" s="38">
        <f t="shared" si="4"/>
        <v>39451.467654677588</v>
      </c>
      <c r="H113" s="38">
        <f t="shared" si="5"/>
        <v>17647342.859999999</v>
      </c>
      <c r="I113" s="38">
        <f t="shared" si="6"/>
        <v>110363.33949381376</v>
      </c>
      <c r="J113" s="8">
        <f t="shared" si="7"/>
        <v>70911.87</v>
      </c>
      <c r="L113" s="7"/>
    </row>
    <row r="114" spans="1:12" x14ac:dyDescent="0.25">
      <c r="A114" s="6" t="s">
        <v>1276</v>
      </c>
      <c r="B114" s="2" t="s">
        <v>1201</v>
      </c>
      <c r="C114" s="2">
        <v>5</v>
      </c>
      <c r="D114" s="7">
        <v>52701</v>
      </c>
      <c r="E114" s="37">
        <v>0</v>
      </c>
      <c r="F114" s="38">
        <f>VLOOKUP(A114,'1-1-2024 Rates-Revenue'!$A$9:$O$599,15,FALSE)</f>
        <v>15262015.470000003</v>
      </c>
      <c r="G114" s="38">
        <f t="shared" si="4"/>
        <v>102356.86716746219</v>
      </c>
      <c r="H114" s="38">
        <f t="shared" si="5"/>
        <v>0</v>
      </c>
      <c r="I114" s="38">
        <f t="shared" si="6"/>
        <v>0</v>
      </c>
      <c r="J114" s="8">
        <f t="shared" si="7"/>
        <v>-102356.87</v>
      </c>
      <c r="L114" s="7"/>
    </row>
    <row r="115" spans="1:12" x14ac:dyDescent="0.25">
      <c r="A115" s="6" t="s">
        <v>91</v>
      </c>
      <c r="B115" s="2" t="s">
        <v>1324</v>
      </c>
      <c r="C115" s="2">
        <v>5</v>
      </c>
      <c r="D115" s="7">
        <v>26292</v>
      </c>
      <c r="E115" s="37">
        <v>0</v>
      </c>
      <c r="F115" s="38">
        <f>VLOOKUP(A115,'1-1-2024 Rates-Revenue'!$A$9:$O$599,15,FALSE)</f>
        <v>6573670.9500000011</v>
      </c>
      <c r="G115" s="38">
        <f t="shared" si="4"/>
        <v>44087.254763590863</v>
      </c>
      <c r="H115" s="38">
        <f t="shared" si="5"/>
        <v>0</v>
      </c>
      <c r="I115" s="38">
        <f t="shared" si="6"/>
        <v>0</v>
      </c>
      <c r="J115" s="8">
        <f t="shared" si="7"/>
        <v>-44087.25</v>
      </c>
      <c r="L115" s="7"/>
    </row>
    <row r="116" spans="1:12" x14ac:dyDescent="0.25">
      <c r="A116" s="6" t="s">
        <v>1277</v>
      </c>
      <c r="B116" s="2" t="s">
        <v>213</v>
      </c>
      <c r="C116" s="2">
        <v>5</v>
      </c>
      <c r="D116" s="7">
        <v>36081</v>
      </c>
      <c r="E116" s="37">
        <v>0</v>
      </c>
      <c r="F116" s="38">
        <f>VLOOKUP(A116,'1-1-2024 Rates-Revenue'!$A$9:$O$599,15,FALSE)</f>
        <v>9498323.25</v>
      </c>
      <c r="G116" s="38">
        <f t="shared" si="4"/>
        <v>63701.849413330965</v>
      </c>
      <c r="H116" s="38">
        <f t="shared" si="5"/>
        <v>0</v>
      </c>
      <c r="I116" s="38">
        <f t="shared" si="6"/>
        <v>0</v>
      </c>
      <c r="J116" s="8">
        <f t="shared" si="7"/>
        <v>-63701.85</v>
      </c>
      <c r="L116" s="7"/>
    </row>
    <row r="117" spans="1:12" x14ac:dyDescent="0.25">
      <c r="A117" s="6" t="s">
        <v>214</v>
      </c>
      <c r="B117" s="2" t="s">
        <v>215</v>
      </c>
      <c r="C117" s="2">
        <v>4</v>
      </c>
      <c r="D117" s="7">
        <v>18837</v>
      </c>
      <c r="E117" s="37">
        <v>0</v>
      </c>
      <c r="F117" s="38">
        <f>VLOOKUP(A117,'1-1-2024 Rates-Revenue'!$A$9:$O$599,15,FALSE)</f>
        <v>7470978.1700000009</v>
      </c>
      <c r="G117" s="38">
        <f t="shared" si="4"/>
        <v>50105.172653038833</v>
      </c>
      <c r="H117" s="38">
        <f t="shared" si="5"/>
        <v>0</v>
      </c>
      <c r="I117" s="38">
        <f t="shared" si="6"/>
        <v>0</v>
      </c>
      <c r="J117" s="8">
        <f t="shared" si="7"/>
        <v>-50105.17</v>
      </c>
      <c r="L117" s="7"/>
    </row>
    <row r="118" spans="1:12" x14ac:dyDescent="0.25">
      <c r="A118" s="6" t="s">
        <v>1155</v>
      </c>
      <c r="B118" s="2" t="s">
        <v>1252</v>
      </c>
      <c r="C118" s="2">
        <v>5</v>
      </c>
      <c r="D118" s="7">
        <v>83485</v>
      </c>
      <c r="E118" s="37">
        <v>0</v>
      </c>
      <c r="F118" s="38">
        <f>VLOOKUP(A118,'1-1-2024 Rates-Revenue'!$A$9:$O$599,15,FALSE)</f>
        <v>29582074.899999999</v>
      </c>
      <c r="G118" s="38">
        <f t="shared" si="4"/>
        <v>198396.37281387293</v>
      </c>
      <c r="H118" s="38">
        <f t="shared" si="5"/>
        <v>0</v>
      </c>
      <c r="I118" s="38">
        <f t="shared" si="6"/>
        <v>0</v>
      </c>
      <c r="J118" s="8">
        <f t="shared" si="7"/>
        <v>-198396.37</v>
      </c>
      <c r="L118" s="7"/>
    </row>
    <row r="119" spans="1:12" x14ac:dyDescent="0.25">
      <c r="A119" s="6" t="s">
        <v>216</v>
      </c>
      <c r="B119" s="2" t="s">
        <v>217</v>
      </c>
      <c r="C119" s="2">
        <v>2</v>
      </c>
      <c r="D119" s="7">
        <v>92560</v>
      </c>
      <c r="E119" s="37">
        <v>0</v>
      </c>
      <c r="F119" s="38">
        <f>VLOOKUP(A119,'1-1-2024 Rates-Revenue'!$A$9:$O$599,15,FALSE)</f>
        <v>33316849.600000001</v>
      </c>
      <c r="G119" s="38">
        <f t="shared" si="4"/>
        <v>223444.16801626494</v>
      </c>
      <c r="H119" s="38">
        <f t="shared" si="5"/>
        <v>74962911.600000009</v>
      </c>
      <c r="I119" s="38">
        <f t="shared" si="6"/>
        <v>468804.69926765794</v>
      </c>
      <c r="J119" s="8">
        <f t="shared" si="7"/>
        <v>245360.53</v>
      </c>
      <c r="L119" s="7"/>
    </row>
    <row r="120" spans="1:12" x14ac:dyDescent="0.25">
      <c r="A120" s="6" t="s">
        <v>218</v>
      </c>
      <c r="B120" s="2" t="s">
        <v>219</v>
      </c>
      <c r="C120" s="2">
        <v>1</v>
      </c>
      <c r="D120" s="7">
        <v>78579</v>
      </c>
      <c r="E120" s="37">
        <v>0</v>
      </c>
      <c r="F120" s="38">
        <f>VLOOKUP(A120,'1-1-2024 Rates-Revenue'!$A$9:$O$599,15,FALSE)</f>
        <v>27534224.18</v>
      </c>
      <c r="G120" s="38">
        <f t="shared" si="4"/>
        <v>184662.17207624053</v>
      </c>
      <c r="H120" s="38">
        <f t="shared" si="5"/>
        <v>82602672.539999992</v>
      </c>
      <c r="I120" s="38">
        <f t="shared" si="6"/>
        <v>516582.40364851995</v>
      </c>
      <c r="J120" s="8">
        <f t="shared" si="7"/>
        <v>331920.23</v>
      </c>
      <c r="L120" s="7"/>
    </row>
    <row r="121" spans="1:12" x14ac:dyDescent="0.25">
      <c r="A121" s="6" t="s">
        <v>220</v>
      </c>
      <c r="B121" s="2" t="s">
        <v>221</v>
      </c>
      <c r="C121" s="2">
        <v>4</v>
      </c>
      <c r="D121" s="7">
        <v>33728</v>
      </c>
      <c r="E121" s="37">
        <v>0</v>
      </c>
      <c r="F121" s="38">
        <f>VLOOKUP(A121,'1-1-2024 Rates-Revenue'!$A$9:$O$599,15,FALSE)</f>
        <v>13482137.959999999</v>
      </c>
      <c r="G121" s="38">
        <f t="shared" si="4"/>
        <v>90419.866695700533</v>
      </c>
      <c r="H121" s="38">
        <f t="shared" si="5"/>
        <v>0</v>
      </c>
      <c r="I121" s="38">
        <f t="shared" si="6"/>
        <v>0</v>
      </c>
      <c r="J121" s="8">
        <f t="shared" si="7"/>
        <v>-90419.87</v>
      </c>
      <c r="L121" s="7"/>
    </row>
    <row r="122" spans="1:12" x14ac:dyDescent="0.25">
      <c r="A122" s="6" t="s">
        <v>1362</v>
      </c>
      <c r="B122" s="2" t="s">
        <v>1202</v>
      </c>
      <c r="C122" s="2">
        <v>1</v>
      </c>
      <c r="D122" s="7">
        <v>12005</v>
      </c>
      <c r="E122" s="37">
        <v>0</v>
      </c>
      <c r="F122" s="38">
        <f>VLOOKUP(A122,'1-1-2024 Rates-Revenue'!$A$9:$O$599,15,FALSE)</f>
        <v>2801329.6200000006</v>
      </c>
      <c r="G122" s="38">
        <f t="shared" si="4"/>
        <v>18787.513639351415</v>
      </c>
      <c r="H122" s="38">
        <f t="shared" si="5"/>
        <v>8403988.8600000013</v>
      </c>
      <c r="I122" s="38">
        <f t="shared" si="6"/>
        <v>52557.049693905537</v>
      </c>
      <c r="J122" s="8">
        <f t="shared" si="7"/>
        <v>33769.54</v>
      </c>
      <c r="L122" s="7"/>
    </row>
    <row r="123" spans="1:12" x14ac:dyDescent="0.25">
      <c r="A123" s="6" t="s">
        <v>222</v>
      </c>
      <c r="B123" s="2" t="s">
        <v>223</v>
      </c>
      <c r="C123" s="2">
        <v>4</v>
      </c>
      <c r="D123" s="7">
        <v>63425</v>
      </c>
      <c r="E123" s="37">
        <v>0</v>
      </c>
      <c r="F123" s="38">
        <f>VLOOKUP(A123,'1-1-2024 Rates-Revenue'!$A$9:$O$599,15,FALSE)</f>
        <v>17295072.310000002</v>
      </c>
      <c r="G123" s="38">
        <f t="shared" si="4"/>
        <v>115991.85065472373</v>
      </c>
      <c r="H123" s="38">
        <f t="shared" si="5"/>
        <v>0</v>
      </c>
      <c r="I123" s="38">
        <f t="shared" si="6"/>
        <v>0</v>
      </c>
      <c r="J123" s="8">
        <f t="shared" si="7"/>
        <v>-115991.85</v>
      </c>
      <c r="L123" s="7"/>
    </row>
    <row r="124" spans="1:12" x14ac:dyDescent="0.25">
      <c r="A124" s="6" t="s">
        <v>224</v>
      </c>
      <c r="B124" s="2" t="s">
        <v>225</v>
      </c>
      <c r="C124" s="2">
        <v>4</v>
      </c>
      <c r="D124" s="7">
        <v>62974</v>
      </c>
      <c r="E124" s="37">
        <v>0</v>
      </c>
      <c r="F124" s="38">
        <f>VLOOKUP(A124,'1-1-2024 Rates-Revenue'!$A$9:$O$599,15,FALSE)</f>
        <v>20413651.84</v>
      </c>
      <c r="G124" s="38">
        <f t="shared" si="4"/>
        <v>136907.0457238699</v>
      </c>
      <c r="H124" s="38">
        <f t="shared" si="5"/>
        <v>0</v>
      </c>
      <c r="I124" s="38">
        <f t="shared" si="6"/>
        <v>0</v>
      </c>
      <c r="J124" s="8">
        <f t="shared" si="7"/>
        <v>-136907.04999999999</v>
      </c>
      <c r="L124" s="7"/>
    </row>
    <row r="125" spans="1:12" x14ac:dyDescent="0.25">
      <c r="A125" s="6" t="s">
        <v>1363</v>
      </c>
      <c r="B125" s="2" t="s">
        <v>226</v>
      </c>
      <c r="C125" s="2">
        <v>3</v>
      </c>
      <c r="D125" s="7">
        <v>20299</v>
      </c>
      <c r="E125" s="37">
        <v>0</v>
      </c>
      <c r="F125" s="38">
        <f>VLOOKUP(A125,'1-1-2024 Rates-Revenue'!$A$9:$O$599,15,FALSE)</f>
        <v>4666634.2799999993</v>
      </c>
      <c r="G125" s="38">
        <f t="shared" si="4"/>
        <v>31297.443385246774</v>
      </c>
      <c r="H125" s="38">
        <f t="shared" si="5"/>
        <v>6999951.419999999</v>
      </c>
      <c r="I125" s="38">
        <f t="shared" si="6"/>
        <v>43776.449584187634</v>
      </c>
      <c r="J125" s="8">
        <f t="shared" si="7"/>
        <v>12479.01</v>
      </c>
      <c r="L125" s="7"/>
    </row>
    <row r="126" spans="1:12" x14ac:dyDescent="0.25">
      <c r="A126" s="6" t="s">
        <v>227</v>
      </c>
      <c r="B126" s="2" t="s">
        <v>228</v>
      </c>
      <c r="C126" s="2">
        <v>2</v>
      </c>
      <c r="D126" s="7">
        <v>38588</v>
      </c>
      <c r="E126" s="37">
        <v>0</v>
      </c>
      <c r="F126" s="38">
        <f>VLOOKUP(A126,'1-1-2024 Rates-Revenue'!$A$9:$O$599,15,FALSE)</f>
        <v>12694444.960000001</v>
      </c>
      <c r="G126" s="38">
        <f t="shared" si="4"/>
        <v>85137.092089147234</v>
      </c>
      <c r="H126" s="38">
        <f t="shared" si="5"/>
        <v>28562501.160000004</v>
      </c>
      <c r="I126" s="38">
        <f t="shared" si="6"/>
        <v>178624.79566023062</v>
      </c>
      <c r="J126" s="8">
        <f t="shared" si="7"/>
        <v>93487.7</v>
      </c>
      <c r="L126" s="7"/>
    </row>
    <row r="127" spans="1:12" x14ac:dyDescent="0.25">
      <c r="A127" s="6" t="s">
        <v>229</v>
      </c>
      <c r="B127" s="2" t="s">
        <v>230</v>
      </c>
      <c r="C127" s="2">
        <v>2</v>
      </c>
      <c r="D127" s="7">
        <v>20442</v>
      </c>
      <c r="E127" s="37">
        <v>0</v>
      </c>
      <c r="F127" s="38">
        <f>VLOOKUP(A127,'1-1-2024 Rates-Revenue'!$A$9:$O$599,15,FALSE)</f>
        <v>4851086.22</v>
      </c>
      <c r="G127" s="38">
        <f t="shared" si="4"/>
        <v>32534.496430991108</v>
      </c>
      <c r="H127" s="38">
        <f t="shared" si="5"/>
        <v>10914943.994999999</v>
      </c>
      <c r="I127" s="38">
        <f t="shared" si="6"/>
        <v>68260.115941111653</v>
      </c>
      <c r="J127" s="8">
        <f t="shared" si="7"/>
        <v>35725.620000000003</v>
      </c>
      <c r="L127" s="7"/>
    </row>
    <row r="128" spans="1:12" x14ac:dyDescent="0.25">
      <c r="A128" s="6" t="s">
        <v>412</v>
      </c>
      <c r="B128" s="2" t="s">
        <v>1203</v>
      </c>
      <c r="C128" s="2">
        <v>2</v>
      </c>
      <c r="D128" s="7">
        <v>18883</v>
      </c>
      <c r="E128" s="37">
        <v>0</v>
      </c>
      <c r="F128" s="38">
        <f>VLOOKUP(A128,'1-1-2024 Rates-Revenue'!$A$9:$O$599,15,FALSE)</f>
        <v>3985820.8800000004</v>
      </c>
      <c r="G128" s="38">
        <f t="shared" si="4"/>
        <v>26731.471945458408</v>
      </c>
      <c r="H128" s="38">
        <f t="shared" si="5"/>
        <v>8968096.9800000004</v>
      </c>
      <c r="I128" s="38">
        <f t="shared" si="6"/>
        <v>56084.881416373522</v>
      </c>
      <c r="J128" s="8">
        <f t="shared" si="7"/>
        <v>29353.41</v>
      </c>
      <c r="L128" s="7"/>
    </row>
    <row r="129" spans="1:12" x14ac:dyDescent="0.25">
      <c r="A129" s="6" t="s">
        <v>231</v>
      </c>
      <c r="B129" s="2" t="s">
        <v>232</v>
      </c>
      <c r="C129" s="2">
        <v>1</v>
      </c>
      <c r="D129" s="7">
        <v>42598</v>
      </c>
      <c r="E129" s="37">
        <v>0</v>
      </c>
      <c r="F129" s="38">
        <f>VLOOKUP(A129,'1-1-2024 Rates-Revenue'!$A$9:$O$599,15,FALSE)</f>
        <v>11149482.33</v>
      </c>
      <c r="G129" s="38">
        <f t="shared" si="4"/>
        <v>74775.581513532336</v>
      </c>
      <c r="H129" s="38">
        <f t="shared" si="5"/>
        <v>33448446.990000002</v>
      </c>
      <c r="I129" s="38">
        <f t="shared" si="6"/>
        <v>209180.63076030719</v>
      </c>
      <c r="J129" s="8">
        <f t="shared" si="7"/>
        <v>134405.04999999999</v>
      </c>
      <c r="L129" s="7"/>
    </row>
    <row r="130" spans="1:12" x14ac:dyDescent="0.25">
      <c r="A130" s="6" t="s">
        <v>233</v>
      </c>
      <c r="B130" s="2" t="s">
        <v>234</v>
      </c>
      <c r="C130" s="2">
        <v>1</v>
      </c>
      <c r="D130" s="7">
        <v>3615</v>
      </c>
      <c r="E130" s="37">
        <v>0</v>
      </c>
      <c r="F130" s="38">
        <f>VLOOKUP(A130,'1-1-2024 Rates-Revenue'!$A$9:$O$599,15,FALSE)</f>
        <v>964048.20000000007</v>
      </c>
      <c r="G130" s="38">
        <f t="shared" si="4"/>
        <v>6465.5257193518619</v>
      </c>
      <c r="H130" s="38">
        <f t="shared" si="5"/>
        <v>2892144.6</v>
      </c>
      <c r="I130" s="38">
        <f t="shared" si="6"/>
        <v>18086.957276637862</v>
      </c>
      <c r="J130" s="8">
        <f t="shared" si="7"/>
        <v>11621.43</v>
      </c>
      <c r="L130" s="7"/>
    </row>
    <row r="131" spans="1:12" x14ac:dyDescent="0.25">
      <c r="A131" s="6" t="s">
        <v>1364</v>
      </c>
      <c r="B131" s="2" t="s">
        <v>1204</v>
      </c>
      <c r="C131" s="2">
        <v>2</v>
      </c>
      <c r="D131" s="7">
        <v>9715</v>
      </c>
      <c r="E131" s="37">
        <v>0</v>
      </c>
      <c r="F131" s="38">
        <f>VLOOKUP(A131,'1-1-2024 Rates-Revenue'!$A$9:$O$599,15,FALSE)</f>
        <v>2254141.52</v>
      </c>
      <c r="G131" s="38">
        <f t="shared" si="4"/>
        <v>15117.719189371341</v>
      </c>
      <c r="H131" s="38">
        <f t="shared" si="5"/>
        <v>5071818.42</v>
      </c>
      <c r="I131" s="38">
        <f t="shared" si="6"/>
        <v>31718.249176547029</v>
      </c>
      <c r="J131" s="8">
        <f t="shared" si="7"/>
        <v>16600.53</v>
      </c>
      <c r="L131" s="7"/>
    </row>
    <row r="132" spans="1:12" x14ac:dyDescent="0.25">
      <c r="A132" s="6" t="s">
        <v>235</v>
      </c>
      <c r="B132" s="2" t="s">
        <v>236</v>
      </c>
      <c r="C132" s="2">
        <v>1</v>
      </c>
      <c r="D132" s="7">
        <v>34066</v>
      </c>
      <c r="E132" s="37">
        <v>0</v>
      </c>
      <c r="F132" s="38">
        <f>VLOOKUP(A132,'1-1-2024 Rates-Revenue'!$A$9:$O$599,15,FALSE)</f>
        <v>7463187.3499999996</v>
      </c>
      <c r="G132" s="38">
        <f t="shared" si="4"/>
        <v>50052.92241587762</v>
      </c>
      <c r="H132" s="38">
        <f t="shared" si="5"/>
        <v>22389562.049999997</v>
      </c>
      <c r="I132" s="38">
        <f t="shared" si="6"/>
        <v>140020.33378309727</v>
      </c>
      <c r="J132" s="8">
        <f t="shared" si="7"/>
        <v>89967.41</v>
      </c>
      <c r="L132" s="7"/>
    </row>
    <row r="133" spans="1:12" x14ac:dyDescent="0.25">
      <c r="A133" s="6" t="s">
        <v>237</v>
      </c>
      <c r="B133" s="2" t="s">
        <v>238</v>
      </c>
      <c r="C133" s="2">
        <v>2</v>
      </c>
      <c r="D133" s="7">
        <v>76310</v>
      </c>
      <c r="E133" s="37">
        <v>0</v>
      </c>
      <c r="F133" s="38">
        <f>VLOOKUP(A133,'1-1-2024 Rates-Revenue'!$A$9:$O$599,15,FALSE)</f>
        <v>25775732.349999994</v>
      </c>
      <c r="G133" s="38">
        <f t="shared" si="4"/>
        <v>172868.59769465341</v>
      </c>
      <c r="H133" s="38">
        <f t="shared" si="5"/>
        <v>57995397.787499987</v>
      </c>
      <c r="I133" s="38">
        <f t="shared" si="6"/>
        <v>362692.88956856797</v>
      </c>
      <c r="J133" s="8">
        <f t="shared" si="7"/>
        <v>189824.29</v>
      </c>
      <c r="L133" s="7"/>
    </row>
    <row r="134" spans="1:12" x14ac:dyDescent="0.25">
      <c r="A134" s="6" t="s">
        <v>239</v>
      </c>
      <c r="B134" s="2" t="s">
        <v>240</v>
      </c>
      <c r="C134" s="2">
        <v>2</v>
      </c>
      <c r="D134" s="7">
        <v>86516</v>
      </c>
      <c r="E134" s="37">
        <v>0</v>
      </c>
      <c r="F134" s="38">
        <f>VLOOKUP(A134,'1-1-2024 Rates-Revenue'!$A$9:$O$599,15,FALSE)</f>
        <v>26364577.59</v>
      </c>
      <c r="G134" s="38">
        <f t="shared" si="4"/>
        <v>176817.771650829</v>
      </c>
      <c r="H134" s="38">
        <f t="shared" si="5"/>
        <v>59320299.577500001</v>
      </c>
      <c r="I134" s="38">
        <f t="shared" si="6"/>
        <v>370978.58941617288</v>
      </c>
      <c r="J134" s="8">
        <f t="shared" si="7"/>
        <v>194160.82</v>
      </c>
      <c r="L134" s="7"/>
    </row>
    <row r="135" spans="1:12" x14ac:dyDescent="0.25">
      <c r="A135" s="6" t="s">
        <v>241</v>
      </c>
      <c r="B135" s="2" t="s">
        <v>242</v>
      </c>
      <c r="C135" s="2">
        <v>2</v>
      </c>
      <c r="D135" s="7">
        <v>18658</v>
      </c>
      <c r="E135" s="37">
        <v>1</v>
      </c>
      <c r="F135" s="38">
        <f>VLOOKUP(A135,'1-1-2024 Rates-Revenue'!$A$9:$O$599,15,FALSE)</f>
        <v>4523632.0999999996</v>
      </c>
      <c r="G135" s="38">
        <f t="shared" si="4"/>
        <v>30338.379022372192</v>
      </c>
      <c r="H135" s="38">
        <f t="shared" si="5"/>
        <v>0</v>
      </c>
      <c r="I135" s="38">
        <f t="shared" si="6"/>
        <v>0</v>
      </c>
      <c r="J135" s="8">
        <f t="shared" si="7"/>
        <v>-30338.38</v>
      </c>
      <c r="L135" s="7"/>
    </row>
    <row r="136" spans="1:12" x14ac:dyDescent="0.25">
      <c r="A136" s="6" t="s">
        <v>243</v>
      </c>
      <c r="B136" s="2" t="s">
        <v>244</v>
      </c>
      <c r="C136" s="2">
        <v>3</v>
      </c>
      <c r="D136" s="7">
        <v>37963</v>
      </c>
      <c r="E136" s="37">
        <v>0</v>
      </c>
      <c r="F136" s="38">
        <f>VLOOKUP(A136,'1-1-2024 Rates-Revenue'!$A$9:$O$599,15,FALSE)</f>
        <v>9021582.0599999987</v>
      </c>
      <c r="G136" s="38">
        <f t="shared" ref="G136:G199" si="8">SUM(F136/$F$7)*50000000</f>
        <v>60504.517137393494</v>
      </c>
      <c r="H136" s="38">
        <f t="shared" si="5"/>
        <v>13532373.089999998</v>
      </c>
      <c r="I136" s="38">
        <f t="shared" ref="I136:I199" si="9">SUM(H136/$H$7)*50000000</f>
        <v>84629.051372588307</v>
      </c>
      <c r="J136" s="8">
        <f t="shared" ref="J136:J199" si="10">ROUND(SUM(I136-G136),2)</f>
        <v>24124.53</v>
      </c>
      <c r="L136" s="7"/>
    </row>
    <row r="137" spans="1:12" x14ac:dyDescent="0.25">
      <c r="A137" s="6" t="s">
        <v>245</v>
      </c>
      <c r="B137" s="2" t="s">
        <v>246</v>
      </c>
      <c r="C137" s="2">
        <v>2</v>
      </c>
      <c r="D137" s="7">
        <v>14017</v>
      </c>
      <c r="E137" s="37">
        <v>0</v>
      </c>
      <c r="F137" s="38">
        <f>VLOOKUP(A137,'1-1-2024 Rates-Revenue'!$A$9:$O$599,15,FALSE)</f>
        <v>3119575.49</v>
      </c>
      <c r="G137" s="38">
        <f t="shared" si="8"/>
        <v>20921.874615869507</v>
      </c>
      <c r="H137" s="38">
        <f t="shared" ref="H137:H200" si="11">IF(E137=1,F137*0,(IF(C137=1,F137*3)+IF(C137=2,F137*2.25)+IF(C137=3,F137*1.5)+IF(C137=4,F137*0)+IF(C137=5,F137*0)))</f>
        <v>7019044.852500001</v>
      </c>
      <c r="I137" s="38">
        <f t="shared" si="9"/>
        <v>43895.856510761056</v>
      </c>
      <c r="J137" s="8">
        <f t="shared" si="10"/>
        <v>22973.98</v>
      </c>
      <c r="L137" s="7"/>
    </row>
    <row r="138" spans="1:12" x14ac:dyDescent="0.25">
      <c r="A138" s="6" t="s">
        <v>247</v>
      </c>
      <c r="B138" s="2" t="s">
        <v>248</v>
      </c>
      <c r="C138" s="2">
        <v>2</v>
      </c>
      <c r="D138" s="7">
        <v>31311</v>
      </c>
      <c r="E138" s="37">
        <v>0</v>
      </c>
      <c r="F138" s="38">
        <f>VLOOKUP(A138,'1-1-2024 Rates-Revenue'!$A$9:$O$599,15,FALSE)</f>
        <v>7489591.1999999993</v>
      </c>
      <c r="G138" s="38">
        <f t="shared" si="8"/>
        <v>50230.003573505317</v>
      </c>
      <c r="H138" s="38">
        <f t="shared" si="11"/>
        <v>16851580.199999999</v>
      </c>
      <c r="I138" s="38">
        <f t="shared" si="9"/>
        <v>105386.78153272023</v>
      </c>
      <c r="J138" s="8">
        <f t="shared" si="10"/>
        <v>55156.78</v>
      </c>
      <c r="L138" s="7"/>
    </row>
    <row r="139" spans="1:12" x14ac:dyDescent="0.25">
      <c r="A139" s="6" t="s">
        <v>249</v>
      </c>
      <c r="B139" s="2" t="s">
        <v>250</v>
      </c>
      <c r="C139" s="2">
        <v>2</v>
      </c>
      <c r="D139" s="7">
        <v>21952</v>
      </c>
      <c r="E139" s="37">
        <v>0</v>
      </c>
      <c r="F139" s="38">
        <f>VLOOKUP(A139,'1-1-2024 Rates-Revenue'!$A$9:$O$599,15,FALSE)</f>
        <v>5191428.4800000004</v>
      </c>
      <c r="G139" s="38">
        <f t="shared" si="8"/>
        <v>34817.049974903479</v>
      </c>
      <c r="H139" s="38">
        <f t="shared" si="11"/>
        <v>11680714.080000002</v>
      </c>
      <c r="I139" s="38">
        <f t="shared" si="9"/>
        <v>73049.1056794264</v>
      </c>
      <c r="J139" s="8">
        <f t="shared" si="10"/>
        <v>38232.06</v>
      </c>
      <c r="L139" s="7"/>
    </row>
    <row r="140" spans="1:12" x14ac:dyDescent="0.25">
      <c r="A140" s="6" t="s">
        <v>251</v>
      </c>
      <c r="B140" s="2" t="s">
        <v>252</v>
      </c>
      <c r="C140" s="2">
        <v>1</v>
      </c>
      <c r="D140" s="7">
        <v>13921</v>
      </c>
      <c r="E140" s="37">
        <v>0</v>
      </c>
      <c r="F140" s="38">
        <f>VLOOKUP(A140,'1-1-2024 Rates-Revenue'!$A$9:$O$599,15,FALSE)</f>
        <v>3332548.1899999995</v>
      </c>
      <c r="G140" s="38">
        <f t="shared" si="8"/>
        <v>22350.206175816202</v>
      </c>
      <c r="H140" s="38">
        <f t="shared" si="11"/>
        <v>9997644.5699999984</v>
      </c>
      <c r="I140" s="38">
        <f t="shared" si="9"/>
        <v>62523.488695759021</v>
      </c>
      <c r="J140" s="8">
        <f t="shared" si="10"/>
        <v>40173.279999999999</v>
      </c>
      <c r="L140" s="7"/>
    </row>
    <row r="141" spans="1:12" x14ac:dyDescent="0.25">
      <c r="A141" s="6" t="s">
        <v>253</v>
      </c>
      <c r="B141" s="2" t="s">
        <v>254</v>
      </c>
      <c r="C141" s="2">
        <v>1</v>
      </c>
      <c r="D141" s="7">
        <v>22437</v>
      </c>
      <c r="E141" s="37">
        <v>0</v>
      </c>
      <c r="F141" s="38">
        <f>VLOOKUP(A141,'1-1-2024 Rates-Revenue'!$A$9:$O$599,15,FALSE)</f>
        <v>5318017.74</v>
      </c>
      <c r="G141" s="38">
        <f t="shared" si="8"/>
        <v>35666.038766463615</v>
      </c>
      <c r="H141" s="38">
        <f t="shared" si="11"/>
        <v>15954053.220000001</v>
      </c>
      <c r="I141" s="38">
        <f t="shared" si="9"/>
        <v>99773.807637193095</v>
      </c>
      <c r="J141" s="8">
        <f t="shared" si="10"/>
        <v>64107.77</v>
      </c>
      <c r="L141" s="7"/>
    </row>
    <row r="142" spans="1:12" x14ac:dyDescent="0.25">
      <c r="A142" s="6" t="s">
        <v>1156</v>
      </c>
      <c r="B142" s="2" t="s">
        <v>1205</v>
      </c>
      <c r="C142" s="2">
        <v>2</v>
      </c>
      <c r="D142" s="7">
        <v>24130</v>
      </c>
      <c r="E142" s="37">
        <v>0</v>
      </c>
      <c r="F142" s="38">
        <f>VLOOKUP(A142,'1-1-2024 Rates-Revenue'!$A$9:$O$599,15,FALSE)</f>
        <v>5983757.3999999994</v>
      </c>
      <c r="G142" s="38">
        <f t="shared" si="8"/>
        <v>40130.916035175447</v>
      </c>
      <c r="H142" s="38">
        <f t="shared" si="11"/>
        <v>13463454.149999999</v>
      </c>
      <c r="I142" s="38">
        <f t="shared" si="9"/>
        <v>84198.044595357613</v>
      </c>
      <c r="J142" s="8">
        <f t="shared" si="10"/>
        <v>44067.13</v>
      </c>
      <c r="L142" s="7"/>
    </row>
    <row r="143" spans="1:12" x14ac:dyDescent="0.25">
      <c r="A143" s="6" t="s">
        <v>1157</v>
      </c>
      <c r="B143" s="2" t="s">
        <v>1206</v>
      </c>
      <c r="C143" s="2">
        <v>2</v>
      </c>
      <c r="D143" s="7">
        <v>18362</v>
      </c>
      <c r="E143" s="37">
        <v>0</v>
      </c>
      <c r="F143" s="38">
        <f>VLOOKUP(A143,'1-1-2024 Rates-Revenue'!$A$9:$O$599,15,FALSE)</f>
        <v>4056536.94</v>
      </c>
      <c r="G143" s="38">
        <f t="shared" si="8"/>
        <v>27205.739212075605</v>
      </c>
      <c r="H143" s="38">
        <f t="shared" si="11"/>
        <v>9127208.1150000002</v>
      </c>
      <c r="I143" s="38">
        <f t="shared" si="9"/>
        <v>57079.934119126476</v>
      </c>
      <c r="J143" s="8">
        <f t="shared" si="10"/>
        <v>29874.19</v>
      </c>
      <c r="L143" s="7"/>
    </row>
    <row r="144" spans="1:12" x14ac:dyDescent="0.25">
      <c r="A144" s="6" t="s">
        <v>1158</v>
      </c>
      <c r="B144" s="2" t="s">
        <v>1207</v>
      </c>
      <c r="C144" s="2">
        <v>2</v>
      </c>
      <c r="D144" s="7">
        <v>21489</v>
      </c>
      <c r="E144" s="37">
        <v>0</v>
      </c>
      <c r="F144" s="38">
        <f>VLOOKUP(A144,'1-1-2024 Rates-Revenue'!$A$9:$O$599,15,FALSE)</f>
        <v>4833305.88</v>
      </c>
      <c r="G144" s="38">
        <f t="shared" si="8"/>
        <v>32415.250063881227</v>
      </c>
      <c r="H144" s="38">
        <f t="shared" si="11"/>
        <v>10874938.23</v>
      </c>
      <c r="I144" s="38">
        <f t="shared" si="9"/>
        <v>68009.927011286287</v>
      </c>
      <c r="J144" s="8">
        <f t="shared" si="10"/>
        <v>35594.68</v>
      </c>
      <c r="L144" s="7"/>
    </row>
    <row r="145" spans="1:16" x14ac:dyDescent="0.25">
      <c r="A145" s="6" t="s">
        <v>255</v>
      </c>
      <c r="B145" s="2" t="s">
        <v>256</v>
      </c>
      <c r="C145" s="2">
        <v>2</v>
      </c>
      <c r="D145" s="7">
        <v>45120</v>
      </c>
      <c r="E145" s="37">
        <v>0</v>
      </c>
      <c r="F145" s="38">
        <f>VLOOKUP(A145,'1-1-2024 Rates-Revenue'!$A$9:$O$599,15,FALSE)</f>
        <v>10904601.600000001</v>
      </c>
      <c r="G145" s="38">
        <f t="shared" si="8"/>
        <v>73133.254233642539</v>
      </c>
      <c r="H145" s="38">
        <f t="shared" si="11"/>
        <v>24535353.600000001</v>
      </c>
      <c r="I145" s="38">
        <f t="shared" si="9"/>
        <v>153439.73200039961</v>
      </c>
      <c r="J145" s="8">
        <f t="shared" si="10"/>
        <v>80306.48</v>
      </c>
      <c r="L145" s="7"/>
    </row>
    <row r="146" spans="1:16" x14ac:dyDescent="0.25">
      <c r="A146" s="6" t="s">
        <v>257</v>
      </c>
      <c r="B146" s="2" t="s">
        <v>258</v>
      </c>
      <c r="C146" s="2">
        <v>4</v>
      </c>
      <c r="D146" s="7">
        <v>23484</v>
      </c>
      <c r="E146" s="37">
        <v>0</v>
      </c>
      <c r="F146" s="38">
        <f>VLOOKUP(A146,'1-1-2024 Rates-Revenue'!$A$9:$O$599,15,FALSE)</f>
        <v>5452749.96</v>
      </c>
      <c r="G146" s="38">
        <f t="shared" si="8"/>
        <v>36569.63947194221</v>
      </c>
      <c r="H146" s="38">
        <f t="shared" si="11"/>
        <v>0</v>
      </c>
      <c r="I146" s="38">
        <f t="shared" si="9"/>
        <v>0</v>
      </c>
      <c r="J146" s="8">
        <f t="shared" si="10"/>
        <v>-36569.64</v>
      </c>
      <c r="L146" s="7"/>
    </row>
    <row r="147" spans="1:16" x14ac:dyDescent="0.25">
      <c r="A147" s="6" t="s">
        <v>259</v>
      </c>
      <c r="B147" s="2" t="s">
        <v>260</v>
      </c>
      <c r="C147" s="2">
        <v>2</v>
      </c>
      <c r="D147" s="7">
        <v>32005</v>
      </c>
      <c r="E147" s="37">
        <v>0</v>
      </c>
      <c r="F147" s="38">
        <f>VLOOKUP(A147,'1-1-2024 Rates-Revenue'!$A$9:$O$599,15,FALSE)</f>
        <v>7765106.3600000003</v>
      </c>
      <c r="G147" s="38">
        <f t="shared" si="8"/>
        <v>52077.784994653506</v>
      </c>
      <c r="H147" s="38">
        <f t="shared" si="11"/>
        <v>17471489.310000002</v>
      </c>
      <c r="I147" s="38">
        <f t="shared" si="9"/>
        <v>109263.58270924806</v>
      </c>
      <c r="J147" s="8">
        <f t="shared" si="10"/>
        <v>57185.8</v>
      </c>
      <c r="L147" s="7"/>
    </row>
    <row r="148" spans="1:16" x14ac:dyDescent="0.25">
      <c r="A148" s="6" t="s">
        <v>1159</v>
      </c>
      <c r="B148" s="2" t="s">
        <v>1208</v>
      </c>
      <c r="C148" s="2">
        <v>1</v>
      </c>
      <c r="D148" s="7">
        <v>23355</v>
      </c>
      <c r="E148" s="37">
        <v>0</v>
      </c>
      <c r="F148" s="38">
        <f>VLOOKUP(A148,'1-1-2024 Rates-Revenue'!$A$9:$O$599,15,FALSE)</f>
        <v>5753270.7000000002</v>
      </c>
      <c r="G148" s="38">
        <f t="shared" si="8"/>
        <v>38585.12435503069</v>
      </c>
      <c r="H148" s="38">
        <f t="shared" si="11"/>
        <v>17259812.100000001</v>
      </c>
      <c r="I148" s="38">
        <f t="shared" si="9"/>
        <v>107939.79113475073</v>
      </c>
      <c r="J148" s="8">
        <f t="shared" si="10"/>
        <v>69354.67</v>
      </c>
      <c r="L148" s="7"/>
    </row>
    <row r="149" spans="1:16" x14ac:dyDescent="0.25">
      <c r="A149" s="6" t="s">
        <v>261</v>
      </c>
      <c r="B149" s="2" t="s">
        <v>262</v>
      </c>
      <c r="C149" s="2">
        <v>5</v>
      </c>
      <c r="D149" s="7">
        <v>35848</v>
      </c>
      <c r="E149" s="37">
        <v>0</v>
      </c>
      <c r="F149" s="38">
        <f>VLOOKUP(A149,'1-1-2024 Rates-Revenue'!$A$9:$O$599,15,FALSE)</f>
        <v>9101090.2400000002</v>
      </c>
      <c r="G149" s="38">
        <f t="shared" si="8"/>
        <v>61037.75000136115</v>
      </c>
      <c r="H149" s="38">
        <f t="shared" si="11"/>
        <v>0</v>
      </c>
      <c r="I149" s="38">
        <f t="shared" si="9"/>
        <v>0</v>
      </c>
      <c r="J149" s="8">
        <f t="shared" si="10"/>
        <v>-61037.75</v>
      </c>
      <c r="L149" s="7"/>
    </row>
    <row r="150" spans="1:16" x14ac:dyDescent="0.25">
      <c r="A150" s="6" t="s">
        <v>263</v>
      </c>
      <c r="B150" s="2" t="s">
        <v>264</v>
      </c>
      <c r="C150" s="2">
        <v>2</v>
      </c>
      <c r="D150" s="7">
        <v>26623</v>
      </c>
      <c r="E150" s="37">
        <v>0</v>
      </c>
      <c r="F150" s="38">
        <f>VLOOKUP(A150,'1-1-2024 Rates-Revenue'!$A$9:$O$599,15,FALSE)</f>
        <v>5284399.2700000005</v>
      </c>
      <c r="G150" s="38">
        <f t="shared" si="8"/>
        <v>35440.571738538812</v>
      </c>
      <c r="H150" s="38">
        <f t="shared" si="11"/>
        <v>11889898.357500002</v>
      </c>
      <c r="I150" s="38">
        <f t="shared" si="9"/>
        <v>74357.306898026203</v>
      </c>
      <c r="J150" s="8">
        <f t="shared" si="10"/>
        <v>38916.74</v>
      </c>
      <c r="L150" s="7"/>
    </row>
    <row r="151" spans="1:16" x14ac:dyDescent="0.25">
      <c r="A151" s="6" t="s">
        <v>920</v>
      </c>
      <c r="B151" s="2" t="s">
        <v>1209</v>
      </c>
      <c r="C151" s="2">
        <v>4</v>
      </c>
      <c r="D151" s="7">
        <v>48832</v>
      </c>
      <c r="E151" s="37">
        <v>0</v>
      </c>
      <c r="F151" s="38">
        <f>VLOOKUP(A151,'1-1-2024 Rates-Revenue'!$A$9:$O$599,15,FALSE)</f>
        <v>13156077</v>
      </c>
      <c r="G151" s="38">
        <f t="shared" si="8"/>
        <v>88233.092711830672</v>
      </c>
      <c r="H151" s="38">
        <f t="shared" si="11"/>
        <v>0</v>
      </c>
      <c r="I151" s="38">
        <f t="shared" si="9"/>
        <v>0</v>
      </c>
      <c r="J151" s="8">
        <f t="shared" si="10"/>
        <v>-88233.09</v>
      </c>
      <c r="L151" s="7"/>
    </row>
    <row r="152" spans="1:16" x14ac:dyDescent="0.25">
      <c r="A152" s="6" t="s">
        <v>265</v>
      </c>
      <c r="B152" s="2" t="s">
        <v>266</v>
      </c>
      <c r="C152" s="2">
        <v>1</v>
      </c>
      <c r="D152" s="7">
        <v>5801</v>
      </c>
      <c r="E152" s="37">
        <v>0</v>
      </c>
      <c r="F152" s="38">
        <f>VLOOKUP(A152,'1-1-2024 Rates-Revenue'!$A$9:$O$599,15,FALSE)</f>
        <v>1939854.4</v>
      </c>
      <c r="G152" s="38">
        <f t="shared" si="8"/>
        <v>13009.908130109961</v>
      </c>
      <c r="H152" s="38">
        <f t="shared" si="11"/>
        <v>5819563.1999999993</v>
      </c>
      <c r="I152" s="38">
        <f t="shared" si="9"/>
        <v>36394.511867454312</v>
      </c>
      <c r="J152" s="8">
        <f t="shared" si="10"/>
        <v>23384.6</v>
      </c>
      <c r="L152" s="7"/>
    </row>
    <row r="153" spans="1:16" x14ac:dyDescent="0.25">
      <c r="A153" s="6" t="s">
        <v>1160</v>
      </c>
      <c r="B153" s="2" t="s">
        <v>1210</v>
      </c>
      <c r="C153" s="2">
        <v>4</v>
      </c>
      <c r="D153" s="7">
        <v>8804</v>
      </c>
      <c r="E153" s="37">
        <v>0</v>
      </c>
      <c r="F153" s="38">
        <f>VLOOKUP(A153,'1-1-2024 Rates-Revenue'!$A$9:$O$599,15,FALSE)</f>
        <v>2117452.1799999997</v>
      </c>
      <c r="G153" s="38">
        <f t="shared" si="8"/>
        <v>14200.992781572195</v>
      </c>
      <c r="H153" s="38">
        <f t="shared" si="11"/>
        <v>0</v>
      </c>
      <c r="I153" s="38">
        <f t="shared" si="9"/>
        <v>0</v>
      </c>
      <c r="J153" s="8">
        <f t="shared" si="10"/>
        <v>-14200.99</v>
      </c>
      <c r="L153" s="7"/>
    </row>
    <row r="154" spans="1:16" x14ac:dyDescent="0.25">
      <c r="A154" s="6" t="s">
        <v>267</v>
      </c>
      <c r="B154" s="2" t="s">
        <v>268</v>
      </c>
      <c r="C154" s="2">
        <v>4</v>
      </c>
      <c r="D154" s="7">
        <v>67972</v>
      </c>
      <c r="E154" s="37">
        <v>0</v>
      </c>
      <c r="F154" s="38">
        <f>VLOOKUP(A154,'1-1-2024 Rates-Revenue'!$A$9:$O$599,15,FALSE)</f>
        <v>21618590.280000001</v>
      </c>
      <c r="G154" s="38">
        <f t="shared" si="8"/>
        <v>144988.13593705188</v>
      </c>
      <c r="H154" s="38">
        <f t="shared" si="11"/>
        <v>0</v>
      </c>
      <c r="I154" s="38">
        <f t="shared" si="9"/>
        <v>0</v>
      </c>
      <c r="J154" s="8">
        <f t="shared" si="10"/>
        <v>-144988.14000000001</v>
      </c>
      <c r="L154" s="7"/>
    </row>
    <row r="155" spans="1:16" x14ac:dyDescent="0.25">
      <c r="A155" s="6" t="s">
        <v>472</v>
      </c>
      <c r="B155" s="2" t="s">
        <v>1301</v>
      </c>
      <c r="C155" s="2">
        <v>4</v>
      </c>
      <c r="D155" s="7">
        <v>12532</v>
      </c>
      <c r="E155" s="37">
        <v>0</v>
      </c>
      <c r="F155" s="38">
        <f>VLOOKUP(A155,'1-1-2024 Rates-Revenue'!$A$9:$O$599,15,FALSE)</f>
        <v>3557709.48</v>
      </c>
      <c r="G155" s="38">
        <f t="shared" si="8"/>
        <v>23860.282239956403</v>
      </c>
      <c r="H155" s="38">
        <f t="shared" si="11"/>
        <v>0</v>
      </c>
      <c r="I155" s="38">
        <f t="shared" si="9"/>
        <v>0</v>
      </c>
      <c r="J155" s="8">
        <f t="shared" si="10"/>
        <v>-23860.28</v>
      </c>
      <c r="L155" s="7"/>
    </row>
    <row r="156" spans="1:16" x14ac:dyDescent="0.25">
      <c r="A156" s="6" t="s">
        <v>1278</v>
      </c>
      <c r="B156" s="2" t="s">
        <v>1302</v>
      </c>
      <c r="C156" s="2">
        <v>2</v>
      </c>
      <c r="D156" s="7">
        <v>28155</v>
      </c>
      <c r="E156" s="37">
        <v>0</v>
      </c>
      <c r="F156" s="38">
        <f>VLOOKUP(A156,'1-1-2024 Rates-Revenue'!$A$9:$O$599,15,FALSE)</f>
        <v>9598039.5</v>
      </c>
      <c r="G156" s="38">
        <f t="shared" si="8"/>
        <v>64370.610559311332</v>
      </c>
      <c r="H156" s="38">
        <f t="shared" si="11"/>
        <v>21595588.875</v>
      </c>
      <c r="I156" s="38">
        <f t="shared" si="9"/>
        <v>135054.96694251074</v>
      </c>
      <c r="J156" s="8">
        <f t="shared" si="10"/>
        <v>70684.36</v>
      </c>
      <c r="L156" s="7"/>
    </row>
    <row r="157" spans="1:16" x14ac:dyDescent="0.25">
      <c r="A157" s="6" t="s">
        <v>269</v>
      </c>
      <c r="B157" s="2" t="s">
        <v>270</v>
      </c>
      <c r="C157" s="2">
        <v>4</v>
      </c>
      <c r="D157" s="7">
        <v>29112</v>
      </c>
      <c r="E157" s="37">
        <v>0</v>
      </c>
      <c r="F157" s="38">
        <f>VLOOKUP(A157,'1-1-2024 Rates-Revenue'!$A$9:$O$599,15,FALSE)</f>
        <v>9912795.0200000014</v>
      </c>
      <c r="G157" s="38">
        <f t="shared" si="8"/>
        <v>66481.563009477191</v>
      </c>
      <c r="H157" s="38">
        <f t="shared" si="11"/>
        <v>0</v>
      </c>
      <c r="I157" s="38">
        <f t="shared" si="9"/>
        <v>0</v>
      </c>
      <c r="J157" s="8">
        <f t="shared" si="10"/>
        <v>-66481.56</v>
      </c>
      <c r="L157" s="7"/>
    </row>
    <row r="158" spans="1:16" x14ac:dyDescent="0.25">
      <c r="A158" s="6" t="s">
        <v>271</v>
      </c>
      <c r="B158" s="2" t="s">
        <v>272</v>
      </c>
      <c r="C158" s="2">
        <v>4</v>
      </c>
      <c r="D158" s="7">
        <v>71346</v>
      </c>
      <c r="E158" s="37">
        <v>0</v>
      </c>
      <c r="F158" s="38">
        <f>VLOOKUP(A158,'1-1-2024 Rates-Revenue'!$A$9:$O$599,15,FALSE)</f>
        <v>17080316.84</v>
      </c>
      <c r="G158" s="38">
        <f t="shared" si="8"/>
        <v>114551.56269541162</v>
      </c>
      <c r="H158" s="38">
        <f t="shared" si="11"/>
        <v>0</v>
      </c>
      <c r="I158" s="38">
        <f t="shared" si="9"/>
        <v>0</v>
      </c>
      <c r="J158" s="8">
        <f t="shared" si="10"/>
        <v>-114551.56</v>
      </c>
      <c r="L158" s="7"/>
    </row>
    <row r="159" spans="1:16" x14ac:dyDescent="0.25">
      <c r="A159" s="6" t="s">
        <v>273</v>
      </c>
      <c r="B159" s="2" t="s">
        <v>274</v>
      </c>
      <c r="C159" s="2">
        <v>1</v>
      </c>
      <c r="D159" s="7">
        <v>12423</v>
      </c>
      <c r="E159" s="37">
        <v>0</v>
      </c>
      <c r="F159" s="38">
        <f>VLOOKUP(A159,'1-1-2024 Rates-Revenue'!$A$9:$O$599,15,FALSE)</f>
        <v>3456642.66</v>
      </c>
      <c r="G159" s="38">
        <f t="shared" si="8"/>
        <v>23182.463305090798</v>
      </c>
      <c r="H159" s="38">
        <f t="shared" si="11"/>
        <v>10369927.98</v>
      </c>
      <c r="I159" s="38">
        <f t="shared" si="9"/>
        <v>64851.682843268478</v>
      </c>
      <c r="J159" s="8">
        <f t="shared" si="10"/>
        <v>41669.22</v>
      </c>
      <c r="L159" s="7"/>
    </row>
    <row r="160" spans="1:16" x14ac:dyDescent="0.25">
      <c r="A160" s="6" t="s">
        <v>1389</v>
      </c>
      <c r="B160" s="2" t="s">
        <v>275</v>
      </c>
      <c r="C160" s="2">
        <v>1</v>
      </c>
      <c r="D160" s="7">
        <v>25035</v>
      </c>
      <c r="E160" s="37">
        <v>0</v>
      </c>
      <c r="F160" s="38">
        <f>VLOOKUP(A160,'1-1-2024 Rates-Revenue'!$A$9:$O$599,15,FALSE)</f>
        <v>5624613.4499999993</v>
      </c>
      <c r="G160" s="38">
        <f t="shared" si="8"/>
        <v>37722.266295800771</v>
      </c>
      <c r="H160" s="38">
        <f t="shared" si="11"/>
        <v>16873840.349999998</v>
      </c>
      <c r="I160" s="38">
        <f t="shared" si="9"/>
        <v>105525.99254658914</v>
      </c>
      <c r="J160" s="8">
        <f t="shared" si="10"/>
        <v>67803.73</v>
      </c>
      <c r="L160" s="7"/>
      <c r="P160" s="7"/>
    </row>
    <row r="161" spans="1:12" x14ac:dyDescent="0.25">
      <c r="A161" s="6" t="s">
        <v>276</v>
      </c>
      <c r="B161" s="2" t="s">
        <v>277</v>
      </c>
      <c r="C161" s="2">
        <v>1</v>
      </c>
      <c r="D161" s="7">
        <v>34523</v>
      </c>
      <c r="E161" s="37">
        <v>0</v>
      </c>
      <c r="F161" s="38">
        <f>VLOOKUP(A161,'1-1-2024 Rates-Revenue'!$A$9:$O$599,15,FALSE)</f>
        <v>16120980.800000001</v>
      </c>
      <c r="G161" s="38">
        <f t="shared" si="8"/>
        <v>108117.63974413059</v>
      </c>
      <c r="H161" s="38">
        <f t="shared" si="11"/>
        <v>48362942.400000006</v>
      </c>
      <c r="I161" s="38">
        <f t="shared" si="9"/>
        <v>302453.22898491932</v>
      </c>
      <c r="J161" s="8">
        <f t="shared" si="10"/>
        <v>194335.59</v>
      </c>
      <c r="L161" s="7"/>
    </row>
    <row r="162" spans="1:12" x14ac:dyDescent="0.25">
      <c r="A162" s="6" t="s">
        <v>1161</v>
      </c>
      <c r="B162" s="2" t="s">
        <v>278</v>
      </c>
      <c r="C162" s="2">
        <v>5</v>
      </c>
      <c r="D162" s="7">
        <v>33286</v>
      </c>
      <c r="E162" s="37">
        <v>0</v>
      </c>
      <c r="F162" s="38">
        <f>VLOOKUP(A162,'1-1-2024 Rates-Revenue'!$A$9:$O$599,15,FALSE)</f>
        <v>9128740.5</v>
      </c>
      <c r="G162" s="38">
        <f t="shared" si="8"/>
        <v>61223.190384089692</v>
      </c>
      <c r="H162" s="38">
        <f t="shared" si="11"/>
        <v>0</v>
      </c>
      <c r="I162" s="38">
        <f t="shared" si="9"/>
        <v>0</v>
      </c>
      <c r="J162" s="8">
        <f t="shared" si="10"/>
        <v>-61223.19</v>
      </c>
      <c r="L162" s="7"/>
    </row>
    <row r="163" spans="1:12" x14ac:dyDescent="0.25">
      <c r="A163" s="6" t="s">
        <v>279</v>
      </c>
      <c r="B163" s="2" t="s">
        <v>280</v>
      </c>
      <c r="C163" s="2">
        <v>1</v>
      </c>
      <c r="D163" s="7">
        <v>30869</v>
      </c>
      <c r="E163" s="37">
        <v>0</v>
      </c>
      <c r="F163" s="38">
        <f>VLOOKUP(A163,'1-1-2024 Rates-Revenue'!$A$9:$O$599,15,FALSE)</f>
        <v>6423287.2599999988</v>
      </c>
      <c r="G163" s="38">
        <f t="shared" si="8"/>
        <v>43078.685259010017</v>
      </c>
      <c r="H163" s="38">
        <f t="shared" si="11"/>
        <v>19269861.779999997</v>
      </c>
      <c r="I163" s="38">
        <f t="shared" si="9"/>
        <v>120510.28387086067</v>
      </c>
      <c r="J163" s="8">
        <f t="shared" si="10"/>
        <v>77431.600000000006</v>
      </c>
      <c r="L163" s="7"/>
    </row>
    <row r="164" spans="1:12" x14ac:dyDescent="0.25">
      <c r="A164" s="6" t="s">
        <v>281</v>
      </c>
      <c r="B164" s="2" t="s">
        <v>282</v>
      </c>
      <c r="C164" s="2">
        <v>2</v>
      </c>
      <c r="D164" s="7">
        <v>63623</v>
      </c>
      <c r="E164" s="37">
        <v>0</v>
      </c>
      <c r="F164" s="38">
        <f>VLOOKUP(A164,'1-1-2024 Rates-Revenue'!$A$9:$O$599,15,FALSE)</f>
        <v>16640501.010000002</v>
      </c>
      <c r="G164" s="38">
        <f t="shared" si="8"/>
        <v>111601.87557329152</v>
      </c>
      <c r="H164" s="38">
        <f t="shared" si="11"/>
        <v>37441127.272500001</v>
      </c>
      <c r="I164" s="38">
        <f t="shared" si="9"/>
        <v>234150.14220480825</v>
      </c>
      <c r="J164" s="8">
        <f t="shared" si="10"/>
        <v>122548.27</v>
      </c>
      <c r="L164" s="7"/>
    </row>
    <row r="165" spans="1:12" x14ac:dyDescent="0.25">
      <c r="A165" s="6" t="s">
        <v>283</v>
      </c>
      <c r="B165" s="2" t="s">
        <v>284</v>
      </c>
      <c r="C165" s="2">
        <v>2</v>
      </c>
      <c r="D165" s="7">
        <v>21226</v>
      </c>
      <c r="E165" s="37">
        <v>0</v>
      </c>
      <c r="F165" s="38">
        <f>VLOOKUP(A165,'1-1-2024 Rates-Revenue'!$A$9:$O$599,15,FALSE)</f>
        <v>4505098.0399999991</v>
      </c>
      <c r="G165" s="38">
        <f t="shared" si="8"/>
        <v>30214.07772538931</v>
      </c>
      <c r="H165" s="38">
        <f t="shared" si="11"/>
        <v>10136470.589999998</v>
      </c>
      <c r="I165" s="38">
        <f t="shared" si="9"/>
        <v>63391.681901806071</v>
      </c>
      <c r="J165" s="8">
        <f t="shared" si="10"/>
        <v>33177.599999999999</v>
      </c>
      <c r="L165" s="7"/>
    </row>
    <row r="166" spans="1:12" x14ac:dyDescent="0.25">
      <c r="A166" s="6" t="s">
        <v>285</v>
      </c>
      <c r="B166" s="2" t="s">
        <v>286</v>
      </c>
      <c r="C166" s="2">
        <v>3</v>
      </c>
      <c r="D166" s="7">
        <v>57939</v>
      </c>
      <c r="E166" s="37">
        <v>0</v>
      </c>
      <c r="F166" s="38">
        <f>VLOOKUP(A166,'1-1-2024 Rates-Revenue'!$A$9:$O$599,15,FALSE)</f>
        <v>20395591.620000001</v>
      </c>
      <c r="G166" s="38">
        <f t="shared" si="8"/>
        <v>136785.92230192153</v>
      </c>
      <c r="H166" s="38">
        <f t="shared" si="11"/>
        <v>30593387.43</v>
      </c>
      <c r="I166" s="38">
        <f t="shared" si="9"/>
        <v>191325.5967194862</v>
      </c>
      <c r="J166" s="8">
        <f t="shared" si="10"/>
        <v>54539.67</v>
      </c>
      <c r="L166" s="7"/>
    </row>
    <row r="167" spans="1:12" x14ac:dyDescent="0.25">
      <c r="A167" s="6" t="s">
        <v>287</v>
      </c>
      <c r="B167" s="2" t="s">
        <v>288</v>
      </c>
      <c r="C167" s="2">
        <v>1</v>
      </c>
      <c r="D167" s="7">
        <v>14354</v>
      </c>
      <c r="E167" s="37">
        <v>0</v>
      </c>
      <c r="F167" s="38">
        <f>VLOOKUP(A167,'1-1-2024 Rates-Revenue'!$A$9:$O$599,15,FALSE)</f>
        <v>3391110.6199999996</v>
      </c>
      <c r="G167" s="38">
        <f t="shared" si="8"/>
        <v>22742.963402428672</v>
      </c>
      <c r="H167" s="38">
        <f t="shared" si="11"/>
        <v>10173331.859999999</v>
      </c>
      <c r="I167" s="38">
        <f t="shared" si="9"/>
        <v>63622.205719893391</v>
      </c>
      <c r="J167" s="8">
        <f t="shared" si="10"/>
        <v>40879.24</v>
      </c>
      <c r="L167" s="7"/>
    </row>
    <row r="168" spans="1:12" x14ac:dyDescent="0.25">
      <c r="A168" s="6" t="s">
        <v>1162</v>
      </c>
      <c r="B168" s="2" t="s">
        <v>289</v>
      </c>
      <c r="C168" s="2">
        <v>3</v>
      </c>
      <c r="D168" s="7">
        <v>41146</v>
      </c>
      <c r="E168" s="37">
        <v>1</v>
      </c>
      <c r="F168" s="38">
        <f>VLOOKUP(A168,'1-1-2024 Rates-Revenue'!$A$9:$O$599,15,FALSE)</f>
        <v>10883624.840000002</v>
      </c>
      <c r="G168" s="38">
        <f t="shared" si="8"/>
        <v>72992.570623332736</v>
      </c>
      <c r="H168" s="38">
        <f t="shared" si="11"/>
        <v>0</v>
      </c>
      <c r="I168" s="38">
        <f t="shared" si="9"/>
        <v>0</v>
      </c>
      <c r="J168" s="8">
        <f t="shared" si="10"/>
        <v>-72992.570000000007</v>
      </c>
      <c r="L168" s="7"/>
    </row>
    <row r="169" spans="1:12" x14ac:dyDescent="0.25">
      <c r="A169" s="9" t="s">
        <v>1246</v>
      </c>
      <c r="B169" s="2" t="s">
        <v>1325</v>
      </c>
      <c r="C169" s="2">
        <v>5</v>
      </c>
      <c r="D169" s="7">
        <v>34567</v>
      </c>
      <c r="E169" s="37">
        <v>0</v>
      </c>
      <c r="F169" s="38">
        <f>VLOOKUP(A169,'1-1-2024 Rates-Revenue'!$A$9:$O$599,15,FALSE)</f>
        <v>7393189.96</v>
      </c>
      <c r="G169" s="38">
        <f t="shared" si="8"/>
        <v>49583.475011346905</v>
      </c>
      <c r="H169" s="38">
        <f t="shared" si="11"/>
        <v>0</v>
      </c>
      <c r="I169" s="38">
        <f t="shared" si="9"/>
        <v>0</v>
      </c>
      <c r="J169" s="8">
        <f t="shared" si="10"/>
        <v>-49583.48</v>
      </c>
      <c r="L169" s="7"/>
    </row>
    <row r="170" spans="1:12" x14ac:dyDescent="0.25">
      <c r="A170" s="6" t="s">
        <v>290</v>
      </c>
      <c r="B170" s="2" t="s">
        <v>291</v>
      </c>
      <c r="C170" s="2">
        <v>5</v>
      </c>
      <c r="D170" s="7">
        <v>66730</v>
      </c>
      <c r="E170" s="37">
        <v>0</v>
      </c>
      <c r="F170" s="38">
        <f>VLOOKUP(A170,'1-1-2024 Rates-Revenue'!$A$9:$O$599,15,FALSE)</f>
        <v>19703367.099999998</v>
      </c>
      <c r="G170" s="38">
        <f t="shared" si="8"/>
        <v>132143.42057054958</v>
      </c>
      <c r="H170" s="38">
        <f t="shared" si="11"/>
        <v>0</v>
      </c>
      <c r="I170" s="38">
        <f t="shared" si="9"/>
        <v>0</v>
      </c>
      <c r="J170" s="8">
        <f t="shared" si="10"/>
        <v>-132143.42000000001</v>
      </c>
      <c r="L170" s="7"/>
    </row>
    <row r="171" spans="1:12" x14ac:dyDescent="0.25">
      <c r="A171" s="6" t="s">
        <v>292</v>
      </c>
      <c r="B171" s="2" t="s">
        <v>293</v>
      </c>
      <c r="C171" s="2">
        <v>2</v>
      </c>
      <c r="D171" s="7">
        <v>20376</v>
      </c>
      <c r="E171" s="37">
        <v>0</v>
      </c>
      <c r="F171" s="38">
        <f>VLOOKUP(A171,'1-1-2024 Rates-Revenue'!$A$9:$O$599,15,FALSE)</f>
        <v>6622566.46</v>
      </c>
      <c r="G171" s="38">
        <f t="shared" si="8"/>
        <v>44415.179422820365</v>
      </c>
      <c r="H171" s="38">
        <f t="shared" si="11"/>
        <v>14900774.535</v>
      </c>
      <c r="I171" s="38">
        <f t="shared" si="9"/>
        <v>93186.790315864011</v>
      </c>
      <c r="J171" s="8">
        <f t="shared" si="10"/>
        <v>48771.61</v>
      </c>
      <c r="L171" s="7"/>
    </row>
    <row r="172" spans="1:12" x14ac:dyDescent="0.25">
      <c r="A172" s="6" t="s">
        <v>294</v>
      </c>
      <c r="B172" s="2" t="s">
        <v>295</v>
      </c>
      <c r="C172" s="2">
        <v>3</v>
      </c>
      <c r="D172" s="7">
        <v>36043</v>
      </c>
      <c r="E172" s="37">
        <v>0</v>
      </c>
      <c r="F172" s="38">
        <f>VLOOKUP(A172,'1-1-2024 Rates-Revenue'!$A$9:$O$599,15,FALSE)</f>
        <v>9022463.0899999999</v>
      </c>
      <c r="G172" s="38">
        <f t="shared" si="8"/>
        <v>60510.425889802886</v>
      </c>
      <c r="H172" s="38">
        <f t="shared" si="11"/>
        <v>13533694.635</v>
      </c>
      <c r="I172" s="38">
        <f t="shared" si="9"/>
        <v>84637.316079669064</v>
      </c>
      <c r="J172" s="8">
        <f t="shared" si="10"/>
        <v>24126.89</v>
      </c>
      <c r="L172" s="7"/>
    </row>
    <row r="173" spans="1:12" x14ac:dyDescent="0.25">
      <c r="A173" s="6" t="s">
        <v>296</v>
      </c>
      <c r="B173" s="2" t="s">
        <v>297</v>
      </c>
      <c r="C173" s="2">
        <v>1</v>
      </c>
      <c r="D173" s="7">
        <v>48461</v>
      </c>
      <c r="E173" s="37">
        <v>0</v>
      </c>
      <c r="F173" s="38">
        <f>VLOOKUP(A173,'1-1-2024 Rates-Revenue'!$A$9:$O$599,15,FALSE)</f>
        <v>10333565.889999999</v>
      </c>
      <c r="G173" s="38">
        <f t="shared" si="8"/>
        <v>69303.522411443861</v>
      </c>
      <c r="H173" s="38">
        <f t="shared" si="11"/>
        <v>31000697.669999994</v>
      </c>
      <c r="I173" s="38">
        <f t="shared" si="9"/>
        <v>193872.84242401185</v>
      </c>
      <c r="J173" s="8">
        <f t="shared" si="10"/>
        <v>124569.32</v>
      </c>
      <c r="L173" s="7"/>
    </row>
    <row r="174" spans="1:12" x14ac:dyDescent="0.25">
      <c r="A174" s="6" t="s">
        <v>298</v>
      </c>
      <c r="B174" s="2" t="s">
        <v>299</v>
      </c>
      <c r="C174" s="2">
        <v>4</v>
      </c>
      <c r="D174" s="7">
        <v>61064</v>
      </c>
      <c r="E174" s="37">
        <v>0</v>
      </c>
      <c r="F174" s="38">
        <f>VLOOKUP(A174,'1-1-2024 Rates-Revenue'!$A$9:$O$599,15,FALSE)</f>
        <v>20585827.02</v>
      </c>
      <c r="G174" s="38">
        <f t="shared" si="8"/>
        <v>138061.7629408348</v>
      </c>
      <c r="H174" s="38">
        <f t="shared" si="11"/>
        <v>0</v>
      </c>
      <c r="I174" s="38">
        <f t="shared" si="9"/>
        <v>0</v>
      </c>
      <c r="J174" s="8">
        <f t="shared" si="10"/>
        <v>-138061.76000000001</v>
      </c>
      <c r="L174" s="7"/>
    </row>
    <row r="175" spans="1:12" x14ac:dyDescent="0.25">
      <c r="A175" s="6" t="s">
        <v>1163</v>
      </c>
      <c r="B175" s="2" t="s">
        <v>300</v>
      </c>
      <c r="C175" s="2">
        <v>2</v>
      </c>
      <c r="D175" s="7">
        <v>65692</v>
      </c>
      <c r="E175" s="37">
        <v>0</v>
      </c>
      <c r="F175" s="38">
        <f>VLOOKUP(A175,'1-1-2024 Rates-Revenue'!$A$9:$O$599,15,FALSE)</f>
        <v>21694554.369999997</v>
      </c>
      <c r="G175" s="38">
        <f t="shared" si="8"/>
        <v>145497.59985975007</v>
      </c>
      <c r="H175" s="38">
        <f t="shared" si="11"/>
        <v>48812747.332499996</v>
      </c>
      <c r="I175" s="38">
        <f t="shared" si="9"/>
        <v>305266.22892861103</v>
      </c>
      <c r="J175" s="8">
        <f t="shared" si="10"/>
        <v>159768.63</v>
      </c>
      <c r="L175" s="7"/>
    </row>
    <row r="176" spans="1:12" x14ac:dyDescent="0.25">
      <c r="A176" s="6" t="s">
        <v>301</v>
      </c>
      <c r="B176" s="2" t="s">
        <v>302</v>
      </c>
      <c r="C176" s="2">
        <v>4</v>
      </c>
      <c r="D176" s="7">
        <v>97181</v>
      </c>
      <c r="E176" s="37">
        <v>0</v>
      </c>
      <c r="F176" s="38">
        <f>VLOOKUP(A176,'1-1-2024 Rates-Revenue'!$A$9:$O$599,15,FALSE)</f>
        <v>37903510.330000006</v>
      </c>
      <c r="G176" s="38">
        <f t="shared" si="8"/>
        <v>254205.25746776359</v>
      </c>
      <c r="H176" s="38">
        <f t="shared" si="11"/>
        <v>0</v>
      </c>
      <c r="I176" s="38">
        <f t="shared" si="9"/>
        <v>0</v>
      </c>
      <c r="J176" s="8">
        <f t="shared" si="10"/>
        <v>-254205.26</v>
      </c>
      <c r="L176" s="7"/>
    </row>
    <row r="177" spans="1:12" x14ac:dyDescent="0.25">
      <c r="A177" s="6" t="s">
        <v>303</v>
      </c>
      <c r="B177" s="2" t="s">
        <v>304</v>
      </c>
      <c r="C177" s="2">
        <v>2</v>
      </c>
      <c r="D177" s="7">
        <v>30458</v>
      </c>
      <c r="E177" s="37">
        <v>0</v>
      </c>
      <c r="F177" s="38">
        <f>VLOOKUP(A177,'1-1-2024 Rates-Revenue'!$A$9:$O$599,15,FALSE)</f>
        <v>10119480.920000002</v>
      </c>
      <c r="G177" s="38">
        <f t="shared" si="8"/>
        <v>67867.731255294551</v>
      </c>
      <c r="H177" s="38">
        <f t="shared" si="11"/>
        <v>22768832.070000004</v>
      </c>
      <c r="I177" s="38">
        <f t="shared" si="9"/>
        <v>142392.2209453262</v>
      </c>
      <c r="J177" s="8">
        <f t="shared" si="10"/>
        <v>74524.490000000005</v>
      </c>
      <c r="L177" s="7"/>
    </row>
    <row r="178" spans="1:12" x14ac:dyDescent="0.25">
      <c r="A178" s="6" t="s">
        <v>305</v>
      </c>
      <c r="B178" s="2" t="s">
        <v>306</v>
      </c>
      <c r="C178" s="2">
        <v>5</v>
      </c>
      <c r="D178" s="7">
        <v>52762</v>
      </c>
      <c r="E178" s="37">
        <v>0</v>
      </c>
      <c r="F178" s="38">
        <f>VLOOKUP(A178,'1-1-2024 Rates-Revenue'!$A$9:$O$599,15,FALSE)</f>
        <v>14590252</v>
      </c>
      <c r="G178" s="38">
        <f t="shared" si="8"/>
        <v>97851.590364283606</v>
      </c>
      <c r="H178" s="38">
        <f t="shared" si="11"/>
        <v>0</v>
      </c>
      <c r="I178" s="38">
        <f t="shared" si="9"/>
        <v>0</v>
      </c>
      <c r="J178" s="8">
        <f t="shared" si="10"/>
        <v>-97851.59</v>
      </c>
      <c r="L178" s="7"/>
    </row>
    <row r="179" spans="1:12" x14ac:dyDescent="0.25">
      <c r="A179" s="6" t="s">
        <v>307</v>
      </c>
      <c r="B179" s="2" t="s">
        <v>308</v>
      </c>
      <c r="C179" s="2">
        <v>5</v>
      </c>
      <c r="D179" s="7">
        <v>63069</v>
      </c>
      <c r="E179" s="37">
        <v>0</v>
      </c>
      <c r="F179" s="38">
        <f>VLOOKUP(A179,'1-1-2024 Rates-Revenue'!$A$9:$O$599,15,FALSE)</f>
        <v>17194489.689999998</v>
      </c>
      <c r="G179" s="38">
        <f t="shared" si="8"/>
        <v>115317.27907569915</v>
      </c>
      <c r="H179" s="38">
        <f t="shared" si="11"/>
        <v>0</v>
      </c>
      <c r="I179" s="38">
        <f t="shared" si="9"/>
        <v>0</v>
      </c>
      <c r="J179" s="8">
        <f t="shared" si="10"/>
        <v>-115317.28</v>
      </c>
      <c r="L179" s="7"/>
    </row>
    <row r="180" spans="1:12" x14ac:dyDescent="0.25">
      <c r="A180" s="6" t="s">
        <v>309</v>
      </c>
      <c r="B180" s="2" t="s">
        <v>310</v>
      </c>
      <c r="C180" s="2">
        <v>5</v>
      </c>
      <c r="D180" s="7">
        <v>36530</v>
      </c>
      <c r="E180" s="37">
        <v>0</v>
      </c>
      <c r="F180" s="38">
        <f>VLOOKUP(A180,'1-1-2024 Rates-Revenue'!$A$9:$O$599,15,FALSE)</f>
        <v>12966501.339999998</v>
      </c>
      <c r="G180" s="38">
        <f t="shared" si="8"/>
        <v>86961.676712617031</v>
      </c>
      <c r="H180" s="38">
        <f t="shared" si="11"/>
        <v>0</v>
      </c>
      <c r="I180" s="38">
        <f t="shared" si="9"/>
        <v>0</v>
      </c>
      <c r="J180" s="8">
        <f t="shared" si="10"/>
        <v>-86961.68</v>
      </c>
      <c r="L180" s="7"/>
    </row>
    <row r="181" spans="1:12" x14ac:dyDescent="0.25">
      <c r="A181" s="6" t="s">
        <v>311</v>
      </c>
      <c r="B181" s="2" t="s">
        <v>312</v>
      </c>
      <c r="C181" s="2">
        <v>3</v>
      </c>
      <c r="D181" s="7">
        <v>40752</v>
      </c>
      <c r="E181" s="37">
        <v>0</v>
      </c>
      <c r="F181" s="38">
        <f>VLOOKUP(A181,'1-1-2024 Rates-Revenue'!$A$9:$O$599,15,FALSE)</f>
        <v>10441477.440000001</v>
      </c>
      <c r="G181" s="38">
        <f t="shared" si="8"/>
        <v>70027.246496961714</v>
      </c>
      <c r="H181" s="38">
        <f t="shared" si="11"/>
        <v>15662216.160000002</v>
      </c>
      <c r="I181" s="38">
        <f t="shared" si="9"/>
        <v>97948.710636178832</v>
      </c>
      <c r="J181" s="8">
        <f t="shared" si="10"/>
        <v>27921.46</v>
      </c>
      <c r="L181" s="7"/>
    </row>
    <row r="182" spans="1:12" x14ac:dyDescent="0.25">
      <c r="A182" s="6" t="s">
        <v>1279</v>
      </c>
      <c r="B182" s="2" t="s">
        <v>1304</v>
      </c>
      <c r="C182" s="2">
        <v>5</v>
      </c>
      <c r="D182" s="7">
        <v>30645</v>
      </c>
      <c r="E182" s="37">
        <v>0</v>
      </c>
      <c r="F182" s="38">
        <f>VLOOKUP(A182,'1-1-2024 Rates-Revenue'!$A$9:$O$599,15,FALSE)</f>
        <v>8687770.7399999984</v>
      </c>
      <c r="G182" s="38">
        <f t="shared" si="8"/>
        <v>58265.764267079743</v>
      </c>
      <c r="H182" s="38">
        <f t="shared" si="11"/>
        <v>0</v>
      </c>
      <c r="I182" s="38">
        <f t="shared" si="9"/>
        <v>0</v>
      </c>
      <c r="J182" s="8">
        <f t="shared" si="10"/>
        <v>-58265.760000000002</v>
      </c>
      <c r="L182" s="7"/>
    </row>
    <row r="183" spans="1:12" x14ac:dyDescent="0.25">
      <c r="A183" s="6" t="s">
        <v>313</v>
      </c>
      <c r="B183" s="2" t="s">
        <v>314</v>
      </c>
      <c r="C183" s="2">
        <v>1</v>
      </c>
      <c r="D183" s="7">
        <v>20680</v>
      </c>
      <c r="E183" s="37">
        <v>0</v>
      </c>
      <c r="F183" s="38">
        <f>VLOOKUP(A183,'1-1-2024 Rates-Revenue'!$A$9:$O$599,15,FALSE)</f>
        <v>5559264.0800000001</v>
      </c>
      <c r="G183" s="38">
        <f t="shared" si="8"/>
        <v>37283.991495351547</v>
      </c>
      <c r="H183" s="38">
        <f t="shared" si="11"/>
        <v>16677792.24</v>
      </c>
      <c r="I183" s="38">
        <f t="shared" si="9"/>
        <v>104299.94258016092</v>
      </c>
      <c r="J183" s="8">
        <f t="shared" si="10"/>
        <v>67015.95</v>
      </c>
      <c r="L183" s="7"/>
    </row>
    <row r="184" spans="1:12" x14ac:dyDescent="0.25">
      <c r="A184" s="6" t="s">
        <v>315</v>
      </c>
      <c r="B184" s="2" t="s">
        <v>316</v>
      </c>
      <c r="C184" s="2">
        <v>5</v>
      </c>
      <c r="D184" s="7">
        <v>45002</v>
      </c>
      <c r="E184" s="37">
        <v>0</v>
      </c>
      <c r="F184" s="38">
        <f>VLOOKUP(A184,'1-1-2024 Rates-Revenue'!$A$9:$O$599,15,FALSE)</f>
        <v>12444496.189999999</v>
      </c>
      <c r="G184" s="38">
        <f t="shared" si="8"/>
        <v>83460.775281589915</v>
      </c>
      <c r="H184" s="38">
        <f t="shared" si="11"/>
        <v>0</v>
      </c>
      <c r="I184" s="38">
        <f t="shared" si="9"/>
        <v>0</v>
      </c>
      <c r="J184" s="8">
        <f t="shared" si="10"/>
        <v>-83460.78</v>
      </c>
      <c r="L184" s="7"/>
    </row>
    <row r="185" spans="1:12" x14ac:dyDescent="0.25">
      <c r="A185" s="6" t="s">
        <v>317</v>
      </c>
      <c r="B185" s="2" t="s">
        <v>318</v>
      </c>
      <c r="C185" s="2">
        <v>4</v>
      </c>
      <c r="D185" s="7">
        <v>42223</v>
      </c>
      <c r="E185" s="37">
        <v>0</v>
      </c>
      <c r="F185" s="38">
        <f>VLOOKUP(A185,'1-1-2024 Rates-Revenue'!$A$9:$O$599,15,FALSE)</f>
        <v>12129401.209999999</v>
      </c>
      <c r="G185" s="38">
        <f t="shared" si="8"/>
        <v>81347.546194881739</v>
      </c>
      <c r="H185" s="38">
        <f t="shared" si="11"/>
        <v>0</v>
      </c>
      <c r="I185" s="38">
        <f t="shared" si="9"/>
        <v>0</v>
      </c>
      <c r="J185" s="8">
        <f t="shared" si="10"/>
        <v>-81347.55</v>
      </c>
      <c r="L185" s="7"/>
    </row>
    <row r="186" spans="1:12" x14ac:dyDescent="0.25">
      <c r="A186" s="6" t="s">
        <v>1164</v>
      </c>
      <c r="B186" s="2" t="s">
        <v>1326</v>
      </c>
      <c r="C186" s="2">
        <v>5</v>
      </c>
      <c r="D186" s="7">
        <v>52805</v>
      </c>
      <c r="E186" s="37">
        <v>0</v>
      </c>
      <c r="F186" s="38">
        <f>VLOOKUP(A186,'1-1-2024 Rates-Revenue'!$A$9:$O$599,15,FALSE)</f>
        <v>16986968.700000003</v>
      </c>
      <c r="G186" s="38">
        <f t="shared" si="8"/>
        <v>113925.51018058546</v>
      </c>
      <c r="H186" s="38">
        <f t="shared" si="11"/>
        <v>0</v>
      </c>
      <c r="I186" s="38">
        <f t="shared" si="9"/>
        <v>0</v>
      </c>
      <c r="J186" s="8">
        <f t="shared" si="10"/>
        <v>-113925.51</v>
      </c>
      <c r="L186" s="7"/>
    </row>
    <row r="187" spans="1:12" x14ac:dyDescent="0.25">
      <c r="A187" s="6" t="s">
        <v>1165</v>
      </c>
      <c r="B187" s="2" t="s">
        <v>1211</v>
      </c>
      <c r="C187" s="2">
        <v>5</v>
      </c>
      <c r="D187" s="7">
        <v>29164</v>
      </c>
      <c r="E187" s="37">
        <v>0</v>
      </c>
      <c r="F187" s="38">
        <f>VLOOKUP(A187,'1-1-2024 Rates-Revenue'!$A$9:$O$599,15,FALSE)</f>
        <v>6853843.5199999996</v>
      </c>
      <c r="G187" s="38">
        <f t="shared" si="8"/>
        <v>45966.271764184712</v>
      </c>
      <c r="H187" s="38">
        <f t="shared" si="11"/>
        <v>0</v>
      </c>
      <c r="I187" s="38">
        <f t="shared" si="9"/>
        <v>0</v>
      </c>
      <c r="J187" s="8">
        <f t="shared" si="10"/>
        <v>-45966.27</v>
      </c>
      <c r="L187" s="7"/>
    </row>
    <row r="188" spans="1:12" x14ac:dyDescent="0.25">
      <c r="A188" s="6" t="s">
        <v>319</v>
      </c>
      <c r="B188" s="2" t="s">
        <v>320</v>
      </c>
      <c r="C188" s="2">
        <v>1</v>
      </c>
      <c r="D188" s="7">
        <v>53455</v>
      </c>
      <c r="E188" s="37">
        <v>0</v>
      </c>
      <c r="F188" s="38">
        <f>VLOOKUP(A188,'1-1-2024 Rates-Revenue'!$A$9:$O$599,15,FALSE)</f>
        <v>17086151.800000001</v>
      </c>
      <c r="G188" s="38">
        <f t="shared" si="8"/>
        <v>114590.69568062064</v>
      </c>
      <c r="H188" s="38">
        <f t="shared" si="11"/>
        <v>51258455.400000006</v>
      </c>
      <c r="I188" s="38">
        <f t="shared" si="9"/>
        <v>320561.2516352908</v>
      </c>
      <c r="J188" s="8">
        <f t="shared" si="10"/>
        <v>205970.56</v>
      </c>
      <c r="L188" s="7"/>
    </row>
    <row r="189" spans="1:12" x14ac:dyDescent="0.25">
      <c r="A189" s="6" t="s">
        <v>321</v>
      </c>
      <c r="B189" s="2" t="s">
        <v>322</v>
      </c>
      <c r="C189" s="2">
        <v>5</v>
      </c>
      <c r="D189" s="7">
        <v>67344</v>
      </c>
      <c r="E189" s="37">
        <v>0</v>
      </c>
      <c r="F189" s="38">
        <f>VLOOKUP(A189,'1-1-2024 Rates-Revenue'!$A$9:$O$599,15,FALSE)</f>
        <v>20643803.600000001</v>
      </c>
      <c r="G189" s="38">
        <f t="shared" si="8"/>
        <v>138450.59108149217</v>
      </c>
      <c r="H189" s="38">
        <f t="shared" si="11"/>
        <v>0</v>
      </c>
      <c r="I189" s="38">
        <f t="shared" si="9"/>
        <v>0</v>
      </c>
      <c r="J189" s="8">
        <f t="shared" si="10"/>
        <v>-138450.59</v>
      </c>
      <c r="L189" s="7"/>
    </row>
    <row r="190" spans="1:12" x14ac:dyDescent="0.25">
      <c r="A190" s="6" t="s">
        <v>323</v>
      </c>
      <c r="B190" s="2" t="s">
        <v>324</v>
      </c>
      <c r="C190" s="2">
        <v>2</v>
      </c>
      <c r="D190" s="7">
        <v>64871</v>
      </c>
      <c r="E190" s="37">
        <v>0</v>
      </c>
      <c r="F190" s="38">
        <f>VLOOKUP(A190,'1-1-2024 Rates-Revenue'!$A$9:$O$599,15,FALSE)</f>
        <v>19965832.040000007</v>
      </c>
      <c r="G190" s="38">
        <f t="shared" si="8"/>
        <v>133903.6788439411</v>
      </c>
      <c r="H190" s="38">
        <f t="shared" si="11"/>
        <v>44923122.090000018</v>
      </c>
      <c r="I190" s="38">
        <f t="shared" si="9"/>
        <v>280941.20535156399</v>
      </c>
      <c r="J190" s="8">
        <f t="shared" si="10"/>
        <v>147037.53</v>
      </c>
      <c r="L190" s="7"/>
    </row>
    <row r="191" spans="1:12" x14ac:dyDescent="0.25">
      <c r="A191" s="6" t="s">
        <v>325</v>
      </c>
      <c r="B191" s="2" t="s">
        <v>1327</v>
      </c>
      <c r="C191" s="2">
        <v>1</v>
      </c>
      <c r="D191" s="7">
        <v>20554</v>
      </c>
      <c r="E191" s="37">
        <v>0</v>
      </c>
      <c r="F191" s="38">
        <f>VLOOKUP(A191,'1-1-2024 Rates-Revenue'!$A$9:$O$599,15,FALSE)</f>
        <v>5840361.3000000007</v>
      </c>
      <c r="G191" s="38">
        <f t="shared" si="8"/>
        <v>39169.209792059446</v>
      </c>
      <c r="H191" s="38">
        <f t="shared" si="11"/>
        <v>17521083.900000002</v>
      </c>
      <c r="I191" s="38">
        <f t="shared" si="9"/>
        <v>109573.73844298364</v>
      </c>
      <c r="J191" s="8">
        <f t="shared" si="10"/>
        <v>70404.53</v>
      </c>
      <c r="L191" s="7"/>
    </row>
    <row r="192" spans="1:12" x14ac:dyDescent="0.25">
      <c r="A192" s="6" t="s">
        <v>326</v>
      </c>
      <c r="B192" s="2" t="s">
        <v>327</v>
      </c>
      <c r="C192" s="2">
        <v>2</v>
      </c>
      <c r="D192" s="7">
        <v>7448</v>
      </c>
      <c r="E192" s="37">
        <v>0</v>
      </c>
      <c r="F192" s="38">
        <f>VLOOKUP(A192,'1-1-2024 Rates-Revenue'!$A$9:$O$599,15,FALSE)</f>
        <v>1609885.2</v>
      </c>
      <c r="G192" s="38">
        <f t="shared" si="8"/>
        <v>10796.922981448351</v>
      </c>
      <c r="H192" s="38">
        <f t="shared" si="11"/>
        <v>3622241.6999999997</v>
      </c>
      <c r="I192" s="38">
        <f t="shared" si="9"/>
        <v>22652.854519637811</v>
      </c>
      <c r="J192" s="8">
        <f t="shared" si="10"/>
        <v>11855.93</v>
      </c>
      <c r="L192" s="7"/>
    </row>
    <row r="193" spans="1:12" x14ac:dyDescent="0.25">
      <c r="A193" s="6" t="s">
        <v>1280</v>
      </c>
      <c r="B193" s="2" t="s">
        <v>1212</v>
      </c>
      <c r="C193" s="2">
        <v>4</v>
      </c>
      <c r="D193" s="7">
        <v>43648</v>
      </c>
      <c r="E193" s="37">
        <v>1</v>
      </c>
      <c r="F193" s="38">
        <f>VLOOKUP(A193,'1-1-2024 Rates-Revenue'!$A$9:$O$599,15,FALSE)</f>
        <v>11473664.360000001</v>
      </c>
      <c r="G193" s="38">
        <f t="shared" si="8"/>
        <v>76949.754187384853</v>
      </c>
      <c r="H193" s="38">
        <f t="shared" si="11"/>
        <v>0</v>
      </c>
      <c r="I193" s="38">
        <f t="shared" si="9"/>
        <v>0</v>
      </c>
      <c r="J193" s="8">
        <f t="shared" si="10"/>
        <v>-76949.75</v>
      </c>
      <c r="L193" s="7"/>
    </row>
    <row r="194" spans="1:12" x14ac:dyDescent="0.25">
      <c r="A194" s="6" t="s">
        <v>331</v>
      </c>
      <c r="B194" s="2" t="s">
        <v>332</v>
      </c>
      <c r="C194" s="2">
        <v>4</v>
      </c>
      <c r="D194" s="7">
        <v>69995</v>
      </c>
      <c r="E194" s="37">
        <v>0</v>
      </c>
      <c r="F194" s="38">
        <f>VLOOKUP(A194,'1-1-2024 Rates-Revenue'!$A$9:$O$599,15,FALSE)</f>
        <v>23354762.100000001</v>
      </c>
      <c r="G194" s="38">
        <f t="shared" si="8"/>
        <v>156632.01801206009</v>
      </c>
      <c r="H194" s="38">
        <f t="shared" si="11"/>
        <v>0</v>
      </c>
      <c r="I194" s="38">
        <f t="shared" si="9"/>
        <v>0</v>
      </c>
      <c r="J194" s="8">
        <f t="shared" si="10"/>
        <v>-156632.01999999999</v>
      </c>
      <c r="L194" s="7"/>
    </row>
    <row r="195" spans="1:12" x14ac:dyDescent="0.25">
      <c r="A195" s="6" t="s">
        <v>1166</v>
      </c>
      <c r="B195" s="2" t="s">
        <v>1213</v>
      </c>
      <c r="C195" s="2">
        <v>4</v>
      </c>
      <c r="D195" s="7">
        <v>20941</v>
      </c>
      <c r="E195" s="37">
        <v>0</v>
      </c>
      <c r="F195" s="38">
        <f>VLOOKUP(A195,'1-1-2024 Rates-Revenue'!$A$9:$O$599,15,FALSE)</f>
        <v>5050980.63</v>
      </c>
      <c r="G195" s="38">
        <f t="shared" si="8"/>
        <v>33875.116587752636</v>
      </c>
      <c r="H195" s="38">
        <f t="shared" si="11"/>
        <v>0</v>
      </c>
      <c r="I195" s="38">
        <f t="shared" si="9"/>
        <v>0</v>
      </c>
      <c r="J195" s="8">
        <f t="shared" si="10"/>
        <v>-33875.120000000003</v>
      </c>
      <c r="L195" s="7"/>
    </row>
    <row r="196" spans="1:12" x14ac:dyDescent="0.25">
      <c r="A196" s="6" t="s">
        <v>333</v>
      </c>
      <c r="B196" s="2" t="s">
        <v>334</v>
      </c>
      <c r="C196" s="2">
        <v>3</v>
      </c>
      <c r="D196" s="7">
        <v>27498</v>
      </c>
      <c r="E196" s="37">
        <v>0</v>
      </c>
      <c r="F196" s="38">
        <f>VLOOKUP(A196,'1-1-2024 Rates-Revenue'!$A$9:$O$599,15,FALSE)</f>
        <v>9755979.879999999</v>
      </c>
      <c r="G196" s="38">
        <f t="shared" si="8"/>
        <v>65429.860075066048</v>
      </c>
      <c r="H196" s="38">
        <f t="shared" si="11"/>
        <v>14633969.819999998</v>
      </c>
      <c r="I196" s="38">
        <f t="shared" si="9"/>
        <v>91518.241142558312</v>
      </c>
      <c r="J196" s="8">
        <f t="shared" si="10"/>
        <v>26088.38</v>
      </c>
      <c r="L196" s="7"/>
    </row>
    <row r="197" spans="1:12" x14ac:dyDescent="0.25">
      <c r="A197" s="6" t="s">
        <v>335</v>
      </c>
      <c r="B197" s="2" t="s">
        <v>336</v>
      </c>
      <c r="C197" s="2">
        <v>3</v>
      </c>
      <c r="D197" s="7">
        <v>19408</v>
      </c>
      <c r="E197" s="37">
        <v>0</v>
      </c>
      <c r="F197" s="38">
        <f>VLOOKUP(A197,'1-1-2024 Rates-Revenue'!$A$9:$O$599,15,FALSE)</f>
        <v>4679105.0399999991</v>
      </c>
      <c r="G197" s="38">
        <f t="shared" si="8"/>
        <v>31381.080302487906</v>
      </c>
      <c r="H197" s="38">
        <f t="shared" si="11"/>
        <v>7018657.5599999987</v>
      </c>
      <c r="I197" s="38">
        <f t="shared" si="9"/>
        <v>43893.434452437585</v>
      </c>
      <c r="J197" s="8">
        <f t="shared" si="10"/>
        <v>12512.35</v>
      </c>
      <c r="L197" s="7"/>
    </row>
    <row r="198" spans="1:12" x14ac:dyDescent="0.25">
      <c r="A198" s="6" t="s">
        <v>337</v>
      </c>
      <c r="B198" s="2" t="s">
        <v>338</v>
      </c>
      <c r="C198" s="2">
        <v>4</v>
      </c>
      <c r="D198" s="7">
        <v>15349</v>
      </c>
      <c r="E198" s="37">
        <v>0</v>
      </c>
      <c r="F198" s="38">
        <f>VLOOKUP(A198,'1-1-2024 Rates-Revenue'!$A$9:$O$599,15,FALSE)</f>
        <v>2524300.1700000004</v>
      </c>
      <c r="G198" s="38">
        <f t="shared" si="8"/>
        <v>16929.576417962588</v>
      </c>
      <c r="H198" s="38">
        <f t="shared" si="11"/>
        <v>0</v>
      </c>
      <c r="I198" s="38">
        <f t="shared" si="9"/>
        <v>0</v>
      </c>
      <c r="J198" s="8">
        <f t="shared" si="10"/>
        <v>-16929.580000000002</v>
      </c>
      <c r="L198" s="7"/>
    </row>
    <row r="199" spans="1:12" x14ac:dyDescent="0.25">
      <c r="A199" s="6" t="s">
        <v>339</v>
      </c>
      <c r="B199" s="2" t="s">
        <v>340</v>
      </c>
      <c r="C199" s="2">
        <v>3</v>
      </c>
      <c r="D199" s="7">
        <v>84666</v>
      </c>
      <c r="E199" s="37">
        <v>0</v>
      </c>
      <c r="F199" s="38">
        <f>VLOOKUP(A199,'1-1-2024 Rates-Revenue'!$A$9:$O$599,15,FALSE)</f>
        <v>28163950.509999998</v>
      </c>
      <c r="G199" s="38">
        <f t="shared" si="8"/>
        <v>188885.52084943259</v>
      </c>
      <c r="H199" s="38">
        <f t="shared" si="11"/>
        <v>42245925.765000001</v>
      </c>
      <c r="I199" s="38">
        <f t="shared" si="9"/>
        <v>264198.49630740099</v>
      </c>
      <c r="J199" s="8">
        <f t="shared" si="10"/>
        <v>75312.98</v>
      </c>
      <c r="L199" s="7"/>
    </row>
    <row r="200" spans="1:12" x14ac:dyDescent="0.25">
      <c r="A200" s="6" t="s">
        <v>192</v>
      </c>
      <c r="B200" s="2" t="s">
        <v>1328</v>
      </c>
      <c r="C200" s="2">
        <v>1</v>
      </c>
      <c r="D200" s="7">
        <v>15638</v>
      </c>
      <c r="E200" s="37">
        <v>0</v>
      </c>
      <c r="F200" s="38">
        <f>VLOOKUP(A200,'1-1-2024 Rates-Revenue'!$A$9:$O$599,15,FALSE)</f>
        <v>3793359.77</v>
      </c>
      <c r="G200" s="38">
        <f t="shared" ref="G200:G263" si="12">SUM(F200/$F$7)*50000000</f>
        <v>25440.70426736927</v>
      </c>
      <c r="H200" s="38">
        <f t="shared" si="11"/>
        <v>11380079.310000001</v>
      </c>
      <c r="I200" s="38">
        <f t="shared" ref="I200:I263" si="13">SUM(H200/$H$7)*50000000</f>
        <v>71168.989366825059</v>
      </c>
      <c r="J200" s="8">
        <f t="shared" ref="J200:J263" si="14">ROUND(SUM(I200-G200),2)</f>
        <v>45728.29</v>
      </c>
      <c r="L200" s="7"/>
    </row>
    <row r="201" spans="1:12" x14ac:dyDescent="0.25">
      <c r="A201" s="6" t="s">
        <v>341</v>
      </c>
      <c r="B201" s="2" t="s">
        <v>342</v>
      </c>
      <c r="C201" s="2">
        <v>1</v>
      </c>
      <c r="D201" s="7">
        <v>9382</v>
      </c>
      <c r="E201" s="37">
        <v>0</v>
      </c>
      <c r="F201" s="38">
        <f>VLOOKUP(A201,'1-1-2024 Rates-Revenue'!$A$9:$O$599,15,FALSE)</f>
        <v>2319699.5</v>
      </c>
      <c r="G201" s="38">
        <f t="shared" si="12"/>
        <v>15557.393062315405</v>
      </c>
      <c r="H201" s="38">
        <f t="shared" ref="H201:H264" si="15">IF(E201=1,F201*0,(IF(C201=1,F201*3)+IF(C201=2,F201*2.25)+IF(C201=3,F201*1.5)+IF(C201=4,F201*0)+IF(C201=5,F201*0)))</f>
        <v>6959098.5</v>
      </c>
      <c r="I201" s="38">
        <f t="shared" si="13"/>
        <v>43520.962697859097</v>
      </c>
      <c r="J201" s="8">
        <f t="shared" si="14"/>
        <v>27963.57</v>
      </c>
      <c r="L201" s="7"/>
    </row>
    <row r="202" spans="1:12" x14ac:dyDescent="0.25">
      <c r="A202" s="6" t="s">
        <v>343</v>
      </c>
      <c r="B202" s="2" t="s">
        <v>344</v>
      </c>
      <c r="C202" s="2">
        <v>3</v>
      </c>
      <c r="D202" s="7">
        <v>41702</v>
      </c>
      <c r="E202" s="37">
        <v>0</v>
      </c>
      <c r="F202" s="38">
        <f>VLOOKUP(A202,'1-1-2024 Rates-Revenue'!$A$9:$O$599,15,FALSE)</f>
        <v>16255033.080000002</v>
      </c>
      <c r="G202" s="38">
        <f t="shared" si="12"/>
        <v>109016.68033575015</v>
      </c>
      <c r="H202" s="38">
        <f t="shared" si="15"/>
        <v>24382549.620000005</v>
      </c>
      <c r="I202" s="38">
        <f t="shared" si="13"/>
        <v>152484.12312179786</v>
      </c>
      <c r="J202" s="8">
        <f t="shared" si="14"/>
        <v>43467.44</v>
      </c>
      <c r="L202" s="7"/>
    </row>
    <row r="203" spans="1:12" x14ac:dyDescent="0.25">
      <c r="A203" s="6" t="s">
        <v>1167</v>
      </c>
      <c r="B203" s="2" t="s">
        <v>1214</v>
      </c>
      <c r="C203" s="2">
        <v>4</v>
      </c>
      <c r="D203" s="7">
        <v>51836</v>
      </c>
      <c r="E203" s="37">
        <v>0</v>
      </c>
      <c r="F203" s="38">
        <f>VLOOKUP(A203,'1-1-2024 Rates-Revenue'!$A$9:$O$599,15,FALSE)</f>
        <v>18573834.579999998</v>
      </c>
      <c r="G203" s="38">
        <f t="shared" si="12"/>
        <v>124568.05083394895</v>
      </c>
      <c r="H203" s="38">
        <f t="shared" si="15"/>
        <v>0</v>
      </c>
      <c r="I203" s="38">
        <f t="shared" si="13"/>
        <v>0</v>
      </c>
      <c r="J203" s="8">
        <f t="shared" si="14"/>
        <v>-124568.05</v>
      </c>
      <c r="L203" s="7"/>
    </row>
    <row r="204" spans="1:12" x14ac:dyDescent="0.25">
      <c r="A204" s="6" t="s">
        <v>345</v>
      </c>
      <c r="B204" s="2" t="s">
        <v>346</v>
      </c>
      <c r="C204" s="2">
        <v>1</v>
      </c>
      <c r="D204" s="7">
        <v>41529</v>
      </c>
      <c r="E204" s="37">
        <v>0</v>
      </c>
      <c r="F204" s="38">
        <f>VLOOKUP(A204,'1-1-2024 Rates-Revenue'!$A$9:$O$599,15,FALSE)</f>
        <v>9932483.5500000007</v>
      </c>
      <c r="G204" s="38">
        <f t="shared" si="12"/>
        <v>66613.60692293632</v>
      </c>
      <c r="H204" s="38">
        <f t="shared" si="15"/>
        <v>29797450.650000002</v>
      </c>
      <c r="I204" s="38">
        <f t="shared" si="13"/>
        <v>186347.94984292111</v>
      </c>
      <c r="J204" s="8">
        <f t="shared" si="14"/>
        <v>119734.34</v>
      </c>
      <c r="L204" s="7"/>
    </row>
    <row r="205" spans="1:12" x14ac:dyDescent="0.25">
      <c r="A205" s="6" t="s">
        <v>347</v>
      </c>
      <c r="B205" s="2" t="s">
        <v>348</v>
      </c>
      <c r="C205" s="2">
        <v>3</v>
      </c>
      <c r="D205" s="7">
        <v>78340</v>
      </c>
      <c r="E205" s="37">
        <v>0</v>
      </c>
      <c r="F205" s="38">
        <f>VLOOKUP(A205,'1-1-2024 Rates-Revenue'!$A$9:$O$599,15,FALSE)</f>
        <v>21088124.199999999</v>
      </c>
      <c r="G205" s="38">
        <f t="shared" si="12"/>
        <v>141430.49008129098</v>
      </c>
      <c r="H205" s="38">
        <f t="shared" si="15"/>
        <v>31632186.299999997</v>
      </c>
      <c r="I205" s="38">
        <f t="shared" si="13"/>
        <v>197822.05985646413</v>
      </c>
      <c r="J205" s="8">
        <f t="shared" si="14"/>
        <v>56391.57</v>
      </c>
      <c r="L205" s="7"/>
    </row>
    <row r="206" spans="1:12" x14ac:dyDescent="0.25">
      <c r="A206" s="6" t="s">
        <v>349</v>
      </c>
      <c r="B206" s="2" t="s">
        <v>350</v>
      </c>
      <c r="C206" s="2">
        <v>5</v>
      </c>
      <c r="D206" s="7">
        <v>48696</v>
      </c>
      <c r="E206" s="37">
        <v>0</v>
      </c>
      <c r="F206" s="38">
        <f>VLOOKUP(A206,'1-1-2024 Rates-Revenue'!$A$9:$O$599,15,FALSE)</f>
        <v>16561827.359999999</v>
      </c>
      <c r="G206" s="38">
        <f t="shared" si="12"/>
        <v>111074.23960290091</v>
      </c>
      <c r="H206" s="38">
        <f t="shared" si="15"/>
        <v>0</v>
      </c>
      <c r="I206" s="38">
        <f t="shared" si="13"/>
        <v>0</v>
      </c>
      <c r="J206" s="8">
        <f t="shared" si="14"/>
        <v>-111074.24000000001</v>
      </c>
      <c r="L206" s="7"/>
    </row>
    <row r="207" spans="1:12" x14ac:dyDescent="0.25">
      <c r="A207" s="6" t="s">
        <v>351</v>
      </c>
      <c r="B207" s="2" t="s">
        <v>352</v>
      </c>
      <c r="C207" s="2">
        <v>2</v>
      </c>
      <c r="D207" s="7">
        <v>129972</v>
      </c>
      <c r="E207" s="37">
        <v>0</v>
      </c>
      <c r="F207" s="38">
        <f>VLOOKUP(A207,'1-1-2024 Rates-Revenue'!$A$9:$O$599,15,FALSE)</f>
        <v>41709335.359999999</v>
      </c>
      <c r="G207" s="38">
        <f t="shared" si="12"/>
        <v>279729.5617658454</v>
      </c>
      <c r="H207" s="38">
        <f t="shared" si="15"/>
        <v>93846004.560000002</v>
      </c>
      <c r="I207" s="38">
        <f t="shared" si="13"/>
        <v>586896.1998165244</v>
      </c>
      <c r="J207" s="8">
        <f t="shared" si="14"/>
        <v>307166.64</v>
      </c>
      <c r="L207" s="7"/>
    </row>
    <row r="208" spans="1:12" x14ac:dyDescent="0.25">
      <c r="A208" s="6" t="s">
        <v>353</v>
      </c>
      <c r="B208" s="2" t="s">
        <v>354</v>
      </c>
      <c r="C208" s="2">
        <v>3</v>
      </c>
      <c r="D208" s="7">
        <v>75502</v>
      </c>
      <c r="E208" s="37">
        <v>1</v>
      </c>
      <c r="F208" s="38">
        <f>VLOOKUP(A208,'1-1-2024 Rates-Revenue'!$A$9:$O$599,15,FALSE)</f>
        <v>21241698.860000003</v>
      </c>
      <c r="G208" s="38">
        <f t="shared" si="12"/>
        <v>142460.46027787525</v>
      </c>
      <c r="H208" s="38">
        <f t="shared" si="15"/>
        <v>0</v>
      </c>
      <c r="I208" s="38">
        <f t="shared" si="13"/>
        <v>0</v>
      </c>
      <c r="J208" s="8">
        <f t="shared" si="14"/>
        <v>-142460.46</v>
      </c>
      <c r="L208" s="7"/>
    </row>
    <row r="209" spans="1:16" x14ac:dyDescent="0.25">
      <c r="A209" s="6" t="s">
        <v>355</v>
      </c>
      <c r="B209" s="2" t="s">
        <v>356</v>
      </c>
      <c r="C209" s="2">
        <v>2</v>
      </c>
      <c r="D209" s="7">
        <v>44285</v>
      </c>
      <c r="E209" s="37">
        <v>0</v>
      </c>
      <c r="F209" s="38">
        <f>VLOOKUP(A209,'1-1-2024 Rates-Revenue'!$A$9:$O$599,15,FALSE)</f>
        <v>26713052.189999998</v>
      </c>
      <c r="G209" s="38">
        <f t="shared" si="12"/>
        <v>179154.86588412651</v>
      </c>
      <c r="H209" s="38">
        <f t="shared" si="15"/>
        <v>60104367.427499995</v>
      </c>
      <c r="I209" s="38">
        <f t="shared" si="13"/>
        <v>375882.01011821354</v>
      </c>
      <c r="J209" s="8">
        <f t="shared" si="14"/>
        <v>196727.14</v>
      </c>
      <c r="L209" s="7"/>
    </row>
    <row r="210" spans="1:16" x14ac:dyDescent="0.25">
      <c r="A210" s="6" t="s">
        <v>357</v>
      </c>
      <c r="B210" s="2" t="s">
        <v>1215</v>
      </c>
      <c r="C210" s="2">
        <v>4</v>
      </c>
      <c r="D210" s="7">
        <v>27427</v>
      </c>
      <c r="E210" s="37">
        <v>0</v>
      </c>
      <c r="F210" s="38">
        <f>VLOOKUP(A210,'1-1-2024 Rates-Revenue'!$A$9:$O$599,15,FALSE)</f>
        <v>5840767.0800000001</v>
      </c>
      <c r="G210" s="38">
        <f t="shared" si="12"/>
        <v>39171.931213069714</v>
      </c>
      <c r="H210" s="38">
        <f t="shared" si="15"/>
        <v>0</v>
      </c>
      <c r="I210" s="38">
        <f t="shared" si="13"/>
        <v>0</v>
      </c>
      <c r="J210" s="8">
        <f t="shared" si="14"/>
        <v>-39171.93</v>
      </c>
      <c r="L210" s="7"/>
    </row>
    <row r="211" spans="1:16" x14ac:dyDescent="0.25">
      <c r="A211" s="6" t="s">
        <v>358</v>
      </c>
      <c r="B211" s="2" t="s">
        <v>1216</v>
      </c>
      <c r="C211" s="2">
        <v>2</v>
      </c>
      <c r="D211" s="7">
        <v>37323</v>
      </c>
      <c r="E211" s="37">
        <v>0</v>
      </c>
      <c r="F211" s="38">
        <f>VLOOKUP(A211,'1-1-2024 Rates-Revenue'!$A$9:$O$599,15,FALSE)</f>
        <v>7191401.8799999999</v>
      </c>
      <c r="G211" s="38">
        <f t="shared" si="12"/>
        <v>48230.154688671515</v>
      </c>
      <c r="H211" s="38">
        <f t="shared" si="15"/>
        <v>16180654.23</v>
      </c>
      <c r="I211" s="38">
        <f t="shared" si="13"/>
        <v>101190.92999916384</v>
      </c>
      <c r="J211" s="8">
        <f t="shared" si="14"/>
        <v>52960.78</v>
      </c>
      <c r="L211" s="7"/>
    </row>
    <row r="212" spans="1:16" x14ac:dyDescent="0.25">
      <c r="A212" s="6" t="s">
        <v>359</v>
      </c>
      <c r="B212" s="2" t="s">
        <v>360</v>
      </c>
      <c r="C212" s="2">
        <v>1</v>
      </c>
      <c r="D212" s="7">
        <v>21786</v>
      </c>
      <c r="E212" s="37">
        <v>0</v>
      </c>
      <c r="F212" s="38">
        <f>VLOOKUP(A212,'1-1-2024 Rates-Revenue'!$A$9:$O$599,15,FALSE)</f>
        <v>4642759.4800000004</v>
      </c>
      <c r="G212" s="38">
        <f t="shared" si="12"/>
        <v>31137.323659444293</v>
      </c>
      <c r="H212" s="38">
        <f t="shared" si="15"/>
        <v>13928278.440000001</v>
      </c>
      <c r="I212" s="38">
        <f t="shared" si="13"/>
        <v>87104.972926110364</v>
      </c>
      <c r="J212" s="8">
        <f t="shared" si="14"/>
        <v>55967.65</v>
      </c>
      <c r="L212" s="7"/>
    </row>
    <row r="213" spans="1:16" x14ac:dyDescent="0.25">
      <c r="A213" s="6" t="s">
        <v>361</v>
      </c>
      <c r="B213" s="2" t="s">
        <v>362</v>
      </c>
      <c r="C213" s="2">
        <v>1</v>
      </c>
      <c r="D213" s="7">
        <v>48271</v>
      </c>
      <c r="E213" s="37">
        <v>0</v>
      </c>
      <c r="F213" s="38">
        <f>VLOOKUP(A213,'1-1-2024 Rates-Revenue'!$A$9:$O$599,15,FALSE)</f>
        <v>19027871.160000004</v>
      </c>
      <c r="G213" s="38">
        <f t="shared" si="12"/>
        <v>127613.11142896545</v>
      </c>
      <c r="H213" s="38">
        <f t="shared" si="15"/>
        <v>57083613.480000012</v>
      </c>
      <c r="I213" s="38">
        <f t="shared" si="13"/>
        <v>356990.75288589281</v>
      </c>
      <c r="J213" s="8">
        <f t="shared" si="14"/>
        <v>229377.64</v>
      </c>
      <c r="L213" s="7"/>
    </row>
    <row r="214" spans="1:16" x14ac:dyDescent="0.25">
      <c r="A214" s="6" t="s">
        <v>363</v>
      </c>
      <c r="B214" s="2" t="s">
        <v>364</v>
      </c>
      <c r="C214" s="2">
        <v>5</v>
      </c>
      <c r="D214" s="7">
        <v>91987</v>
      </c>
      <c r="E214" s="37">
        <v>0</v>
      </c>
      <c r="F214" s="38">
        <f>VLOOKUP(A214,'1-1-2024 Rates-Revenue'!$A$9:$O$599,15,FALSE)</f>
        <v>32450623.060000002</v>
      </c>
      <c r="G214" s="38">
        <f t="shared" si="12"/>
        <v>217634.69710686937</v>
      </c>
      <c r="H214" s="38">
        <f t="shared" si="15"/>
        <v>0</v>
      </c>
      <c r="I214" s="38">
        <f t="shared" si="13"/>
        <v>0</v>
      </c>
      <c r="J214" s="8">
        <f t="shared" si="14"/>
        <v>-217634.7</v>
      </c>
      <c r="L214" s="7"/>
    </row>
    <row r="215" spans="1:16" x14ac:dyDescent="0.25">
      <c r="A215" s="6" t="s">
        <v>365</v>
      </c>
      <c r="B215" s="2" t="s">
        <v>366</v>
      </c>
      <c r="C215" s="2">
        <v>4</v>
      </c>
      <c r="D215" s="7">
        <v>35064</v>
      </c>
      <c r="E215" s="37">
        <v>0</v>
      </c>
      <c r="F215" s="38">
        <f>VLOOKUP(A215,'1-1-2024 Rates-Revenue'!$A$9:$O$599,15,FALSE)</f>
        <v>6950406.7199999997</v>
      </c>
      <c r="G215" s="38">
        <f t="shared" si="12"/>
        <v>46613.886534009413</v>
      </c>
      <c r="H215" s="38">
        <f t="shared" si="15"/>
        <v>0</v>
      </c>
      <c r="I215" s="38">
        <f t="shared" si="13"/>
        <v>0</v>
      </c>
      <c r="J215" s="8">
        <f t="shared" si="14"/>
        <v>-46613.89</v>
      </c>
      <c r="L215" s="7"/>
    </row>
    <row r="216" spans="1:16" x14ac:dyDescent="0.25">
      <c r="A216" s="6" t="s">
        <v>367</v>
      </c>
      <c r="B216" s="2" t="s">
        <v>368</v>
      </c>
      <c r="C216" s="2">
        <v>2</v>
      </c>
      <c r="D216" s="7">
        <v>17461</v>
      </c>
      <c r="E216" s="37">
        <v>0</v>
      </c>
      <c r="F216" s="38">
        <f>VLOOKUP(A216,'1-1-2024 Rates-Revenue'!$A$9:$O$599,15,FALSE)</f>
        <v>4340271.2500000009</v>
      </c>
      <c r="G216" s="38">
        <f t="shared" si="12"/>
        <v>29108.643526162341</v>
      </c>
      <c r="H216" s="38">
        <f t="shared" si="15"/>
        <v>9765610.3125000019</v>
      </c>
      <c r="I216" s="38">
        <f t="shared" si="13"/>
        <v>61072.387771511028</v>
      </c>
      <c r="J216" s="8">
        <f t="shared" si="14"/>
        <v>31963.74</v>
      </c>
      <c r="L216" s="7"/>
    </row>
    <row r="217" spans="1:16" x14ac:dyDescent="0.25">
      <c r="A217" s="6" t="s">
        <v>369</v>
      </c>
      <c r="B217" s="2" t="s">
        <v>370</v>
      </c>
      <c r="C217" s="2">
        <v>5</v>
      </c>
      <c r="D217" s="7">
        <v>24162</v>
      </c>
      <c r="E217" s="37">
        <v>0</v>
      </c>
      <c r="F217" s="38">
        <f>VLOOKUP(A217,'1-1-2024 Rates-Revenue'!$A$9:$O$599,15,FALSE)</f>
        <v>8377777.2400000002</v>
      </c>
      <c r="G217" s="38">
        <f t="shared" si="12"/>
        <v>56186.748978132688</v>
      </c>
      <c r="H217" s="38">
        <f t="shared" si="15"/>
        <v>0</v>
      </c>
      <c r="I217" s="38">
        <f t="shared" si="13"/>
        <v>0</v>
      </c>
      <c r="J217" s="8">
        <f t="shared" si="14"/>
        <v>-56186.75</v>
      </c>
      <c r="L217" s="7"/>
    </row>
    <row r="218" spans="1:16" x14ac:dyDescent="0.25">
      <c r="A218" s="6" t="s">
        <v>371</v>
      </c>
      <c r="B218" s="2" t="s">
        <v>372</v>
      </c>
      <c r="C218" s="2">
        <v>5</v>
      </c>
      <c r="D218" s="7">
        <v>29520</v>
      </c>
      <c r="E218" s="37">
        <v>0</v>
      </c>
      <c r="F218" s="38">
        <f>VLOOKUP(A218,'1-1-2024 Rates-Revenue'!$A$9:$O$599,15,FALSE)</f>
        <v>6194872.7200000007</v>
      </c>
      <c r="G218" s="38">
        <f t="shared" si="12"/>
        <v>41546.79081323032</v>
      </c>
      <c r="H218" s="38">
        <f t="shared" si="15"/>
        <v>0</v>
      </c>
      <c r="I218" s="38">
        <f t="shared" si="13"/>
        <v>0</v>
      </c>
      <c r="J218" s="8">
        <f t="shared" si="14"/>
        <v>-41546.79</v>
      </c>
      <c r="L218" s="7"/>
    </row>
    <row r="219" spans="1:16" x14ac:dyDescent="0.25">
      <c r="A219" s="6" t="s">
        <v>373</v>
      </c>
      <c r="B219" s="2" t="s">
        <v>374</v>
      </c>
      <c r="C219" s="2">
        <v>3</v>
      </c>
      <c r="D219" s="7">
        <v>66152</v>
      </c>
      <c r="E219" s="37">
        <v>0</v>
      </c>
      <c r="F219" s="38">
        <f>VLOOKUP(A219,'1-1-2024 Rates-Revenue'!$A$9:$O$599,15,FALSE)</f>
        <v>20454886.990000002</v>
      </c>
      <c r="G219" s="38">
        <f t="shared" si="12"/>
        <v>137183.59509439548</v>
      </c>
      <c r="H219" s="38">
        <f t="shared" si="15"/>
        <v>30682330.485000003</v>
      </c>
      <c r="I219" s="38">
        <f t="shared" si="13"/>
        <v>191881.8307459034</v>
      </c>
      <c r="J219" s="8">
        <f t="shared" si="14"/>
        <v>54698.239999999998</v>
      </c>
      <c r="L219" s="7"/>
    </row>
    <row r="220" spans="1:16" x14ac:dyDescent="0.25">
      <c r="A220" s="6" t="s">
        <v>1369</v>
      </c>
      <c r="B220" s="2" t="s">
        <v>375</v>
      </c>
      <c r="C220" s="2">
        <v>3</v>
      </c>
      <c r="D220" s="7">
        <v>21006</v>
      </c>
      <c r="E220" s="37">
        <v>0</v>
      </c>
      <c r="F220" s="38">
        <f>VLOOKUP(A220,'1-1-2024 Rates-Revenue'!$A$9:$O$599,15,FALSE)</f>
        <v>6803727.6599999992</v>
      </c>
      <c r="G220" s="38">
        <f t="shared" si="12"/>
        <v>45630.162654933287</v>
      </c>
      <c r="H220" s="38">
        <f t="shared" si="15"/>
        <v>10205591.489999998</v>
      </c>
      <c r="I220" s="38">
        <f t="shared" si="13"/>
        <v>63823.951700910431</v>
      </c>
      <c r="J220" s="8">
        <f t="shared" si="14"/>
        <v>18193.79</v>
      </c>
      <c r="L220" s="7"/>
      <c r="P220" s="7"/>
    </row>
    <row r="221" spans="1:16" x14ac:dyDescent="0.25">
      <c r="A221" s="6" t="s">
        <v>376</v>
      </c>
      <c r="B221" s="2" t="s">
        <v>377</v>
      </c>
      <c r="C221" s="2">
        <v>2</v>
      </c>
      <c r="D221" s="7">
        <v>108434</v>
      </c>
      <c r="E221" s="37">
        <v>0</v>
      </c>
      <c r="F221" s="38">
        <f>VLOOKUP(A221,'1-1-2024 Rates-Revenue'!$A$9:$O$599,15,FALSE)</f>
        <v>33077565.219999999</v>
      </c>
      <c r="G221" s="38">
        <f t="shared" si="12"/>
        <v>221839.37344984268</v>
      </c>
      <c r="H221" s="38">
        <f t="shared" si="15"/>
        <v>74424521.745000005</v>
      </c>
      <c r="I221" s="38">
        <f t="shared" si="13"/>
        <v>465437.70499442547</v>
      </c>
      <c r="J221" s="8">
        <f t="shared" si="14"/>
        <v>243598.33</v>
      </c>
      <c r="L221" s="7"/>
    </row>
    <row r="222" spans="1:16" x14ac:dyDescent="0.25">
      <c r="A222" s="6" t="s">
        <v>378</v>
      </c>
      <c r="B222" s="2" t="s">
        <v>379</v>
      </c>
      <c r="C222" s="2">
        <v>3</v>
      </c>
      <c r="D222" s="7">
        <v>22823</v>
      </c>
      <c r="E222" s="37">
        <v>0</v>
      </c>
      <c r="F222" s="38">
        <f>VLOOKUP(A222,'1-1-2024 Rates-Revenue'!$A$9:$O$599,15,FALSE)</f>
        <v>7304960.7999999998</v>
      </c>
      <c r="G222" s="38">
        <f t="shared" si="12"/>
        <v>48991.753660509043</v>
      </c>
      <c r="H222" s="38">
        <f t="shared" si="15"/>
        <v>10957441.199999999</v>
      </c>
      <c r="I222" s="38">
        <f t="shared" si="13"/>
        <v>68525.88589300531</v>
      </c>
      <c r="J222" s="8">
        <f t="shared" si="14"/>
        <v>19534.13</v>
      </c>
      <c r="L222" s="7"/>
    </row>
    <row r="223" spans="1:16" x14ac:dyDescent="0.25">
      <c r="A223" s="6" t="s">
        <v>380</v>
      </c>
      <c r="B223" s="2" t="s">
        <v>381</v>
      </c>
      <c r="C223" s="2">
        <v>3</v>
      </c>
      <c r="D223" s="7">
        <v>98801</v>
      </c>
      <c r="E223" s="37">
        <v>0</v>
      </c>
      <c r="F223" s="38">
        <f>VLOOKUP(A223,'1-1-2024 Rates-Revenue'!$A$9:$O$599,15,FALSE)</f>
        <v>33457882.230000004</v>
      </c>
      <c r="G223" s="38">
        <f t="shared" si="12"/>
        <v>224390.02331326448</v>
      </c>
      <c r="H223" s="38">
        <f t="shared" si="15"/>
        <v>50186823.345000006</v>
      </c>
      <c r="I223" s="38">
        <f t="shared" si="13"/>
        <v>313859.45560646825</v>
      </c>
      <c r="J223" s="8">
        <f t="shared" si="14"/>
        <v>89469.43</v>
      </c>
      <c r="L223" s="7"/>
    </row>
    <row r="224" spans="1:16" x14ac:dyDescent="0.25">
      <c r="A224" s="6" t="s">
        <v>382</v>
      </c>
      <c r="B224" s="2" t="s">
        <v>383</v>
      </c>
      <c r="C224" s="2">
        <v>5</v>
      </c>
      <c r="D224" s="7">
        <v>83951</v>
      </c>
      <c r="E224" s="37">
        <v>0</v>
      </c>
      <c r="F224" s="38">
        <f>VLOOKUP(A224,'1-1-2024 Rates-Revenue'!$A$9:$O$599,15,FALSE)</f>
        <v>30242340.700000003</v>
      </c>
      <c r="G224" s="38">
        <f t="shared" si="12"/>
        <v>202824.53886564137</v>
      </c>
      <c r="H224" s="38">
        <f t="shared" si="15"/>
        <v>0</v>
      </c>
      <c r="I224" s="38">
        <f t="shared" si="13"/>
        <v>0</v>
      </c>
      <c r="J224" s="8">
        <f t="shared" si="14"/>
        <v>-202824.54</v>
      </c>
      <c r="L224" s="7"/>
    </row>
    <row r="225" spans="1:12" x14ac:dyDescent="0.25">
      <c r="A225" s="6" t="s">
        <v>384</v>
      </c>
      <c r="B225" s="2" t="s">
        <v>385</v>
      </c>
      <c r="C225" s="2">
        <v>4</v>
      </c>
      <c r="D225" s="7">
        <v>89291</v>
      </c>
      <c r="E225" s="37">
        <v>0</v>
      </c>
      <c r="F225" s="38">
        <f>VLOOKUP(A225,'1-1-2024 Rates-Revenue'!$A$9:$O$599,15,FALSE)</f>
        <v>23493631.789999999</v>
      </c>
      <c r="G225" s="38">
        <f t="shared" si="12"/>
        <v>157563.36724577416</v>
      </c>
      <c r="H225" s="38">
        <f t="shared" si="15"/>
        <v>0</v>
      </c>
      <c r="I225" s="38">
        <f t="shared" si="13"/>
        <v>0</v>
      </c>
      <c r="J225" s="8">
        <f t="shared" si="14"/>
        <v>-157563.37</v>
      </c>
      <c r="L225" s="7"/>
    </row>
    <row r="226" spans="1:12" x14ac:dyDescent="0.25">
      <c r="A226" s="6" t="s">
        <v>386</v>
      </c>
      <c r="B226" s="2" t="s">
        <v>387</v>
      </c>
      <c r="C226" s="2">
        <v>3</v>
      </c>
      <c r="D226" s="7">
        <v>32869</v>
      </c>
      <c r="E226" s="37">
        <v>0</v>
      </c>
      <c r="F226" s="38">
        <f>VLOOKUP(A226,'1-1-2024 Rates-Revenue'!$A$9:$O$599,15,FALSE)</f>
        <v>5759880.6100000013</v>
      </c>
      <c r="G226" s="38">
        <f t="shared" si="12"/>
        <v>38629.45465211293</v>
      </c>
      <c r="H226" s="38">
        <f t="shared" si="15"/>
        <v>8639820.9150000028</v>
      </c>
      <c r="I226" s="38">
        <f t="shared" si="13"/>
        <v>54031.901367382285</v>
      </c>
      <c r="J226" s="8">
        <f t="shared" si="14"/>
        <v>15402.45</v>
      </c>
      <c r="L226" s="7"/>
    </row>
    <row r="227" spans="1:12" x14ac:dyDescent="0.25">
      <c r="A227" s="6" t="s">
        <v>1365</v>
      </c>
      <c r="B227" s="2" t="s">
        <v>1217</v>
      </c>
      <c r="C227" s="2">
        <v>2</v>
      </c>
      <c r="D227" s="7">
        <v>24752</v>
      </c>
      <c r="E227" s="37">
        <v>0</v>
      </c>
      <c r="F227" s="38">
        <f>VLOOKUP(A227,'1-1-2024 Rates-Revenue'!$A$9:$O$599,15,FALSE)</f>
        <v>5536630.3899999997</v>
      </c>
      <c r="G227" s="38">
        <f t="shared" si="12"/>
        <v>37132.195449449653</v>
      </c>
      <c r="H227" s="38">
        <f t="shared" si="15"/>
        <v>12457418.377499999</v>
      </c>
      <c r="I227" s="38">
        <f t="shared" si="13"/>
        <v>77906.476035481028</v>
      </c>
      <c r="J227" s="8">
        <f t="shared" si="14"/>
        <v>40774.28</v>
      </c>
      <c r="L227" s="7"/>
    </row>
    <row r="228" spans="1:12" x14ac:dyDescent="0.25">
      <c r="A228" s="6" t="s">
        <v>388</v>
      </c>
      <c r="B228" s="2" t="s">
        <v>389</v>
      </c>
      <c r="C228" s="2">
        <v>4</v>
      </c>
      <c r="D228" s="7">
        <v>61017</v>
      </c>
      <c r="E228" s="37">
        <v>0</v>
      </c>
      <c r="F228" s="38">
        <f>VLOOKUP(A228,'1-1-2024 Rates-Revenue'!$A$9:$O$599,15,FALSE)</f>
        <v>12717833.339999998</v>
      </c>
      <c r="G228" s="38">
        <f t="shared" si="12"/>
        <v>85293.949570364406</v>
      </c>
      <c r="H228" s="38">
        <f t="shared" si="15"/>
        <v>0</v>
      </c>
      <c r="I228" s="38">
        <f t="shared" si="13"/>
        <v>0</v>
      </c>
      <c r="J228" s="8">
        <f t="shared" si="14"/>
        <v>-85293.95</v>
      </c>
      <c r="L228" s="7"/>
    </row>
    <row r="229" spans="1:12" x14ac:dyDescent="0.25">
      <c r="A229" s="6" t="s">
        <v>390</v>
      </c>
      <c r="B229" s="2" t="s">
        <v>391</v>
      </c>
      <c r="C229" s="2">
        <v>5</v>
      </c>
      <c r="D229" s="7">
        <v>46419</v>
      </c>
      <c r="E229" s="37">
        <v>0</v>
      </c>
      <c r="F229" s="38">
        <f>VLOOKUP(A229,'1-1-2024 Rates-Revenue'!$A$9:$O$599,15,FALSE)</f>
        <v>14949185.650000002</v>
      </c>
      <c r="G229" s="38">
        <f t="shared" si="12"/>
        <v>100258.82969693922</v>
      </c>
      <c r="H229" s="38">
        <f t="shared" si="15"/>
        <v>0</v>
      </c>
      <c r="I229" s="38">
        <f t="shared" si="13"/>
        <v>0</v>
      </c>
      <c r="J229" s="8">
        <f t="shared" si="14"/>
        <v>-100258.83</v>
      </c>
      <c r="L229" s="7"/>
    </row>
    <row r="230" spans="1:12" x14ac:dyDescent="0.25">
      <c r="A230" s="6" t="s">
        <v>392</v>
      </c>
      <c r="B230" s="2" t="s">
        <v>393</v>
      </c>
      <c r="C230" s="2">
        <v>5</v>
      </c>
      <c r="D230" s="7">
        <v>25119</v>
      </c>
      <c r="E230" s="37">
        <v>0</v>
      </c>
      <c r="F230" s="38">
        <f>VLOOKUP(A230,'1-1-2024 Rates-Revenue'!$A$9:$O$599,15,FALSE)</f>
        <v>5884089.1800000006</v>
      </c>
      <c r="G230" s="38">
        <f t="shared" si="12"/>
        <v>39462.477009188973</v>
      </c>
      <c r="H230" s="38">
        <f t="shared" si="15"/>
        <v>0</v>
      </c>
      <c r="I230" s="38">
        <f t="shared" si="13"/>
        <v>0</v>
      </c>
      <c r="J230" s="8">
        <f t="shared" si="14"/>
        <v>-39462.480000000003</v>
      </c>
      <c r="L230" s="7"/>
    </row>
    <row r="231" spans="1:12" x14ac:dyDescent="0.25">
      <c r="A231" s="6" t="s">
        <v>394</v>
      </c>
      <c r="B231" s="2" t="s">
        <v>395</v>
      </c>
      <c r="C231" s="2">
        <v>5</v>
      </c>
      <c r="D231" s="7">
        <v>48881</v>
      </c>
      <c r="E231" s="37">
        <v>1</v>
      </c>
      <c r="F231" s="38">
        <f>VLOOKUP(A231,'1-1-2024 Rates-Revenue'!$A$9:$O$599,15,FALSE)</f>
        <v>10349085.32</v>
      </c>
      <c r="G231" s="38">
        <f t="shared" si="12"/>
        <v>69407.60566559514</v>
      </c>
      <c r="H231" s="38">
        <f t="shared" si="15"/>
        <v>0</v>
      </c>
      <c r="I231" s="38">
        <f t="shared" si="13"/>
        <v>0</v>
      </c>
      <c r="J231" s="8">
        <f t="shared" si="14"/>
        <v>-69407.61</v>
      </c>
      <c r="L231" s="7"/>
    </row>
    <row r="232" spans="1:12" x14ac:dyDescent="0.25">
      <c r="A232" s="6" t="s">
        <v>396</v>
      </c>
      <c r="B232" s="2" t="s">
        <v>397</v>
      </c>
      <c r="C232" s="2">
        <v>1</v>
      </c>
      <c r="D232" s="7">
        <v>69101</v>
      </c>
      <c r="E232" s="37">
        <v>0</v>
      </c>
      <c r="F232" s="38">
        <f>VLOOKUP(A232,'1-1-2024 Rates-Revenue'!$A$9:$O$599,15,FALSE)</f>
        <v>22667892.039999999</v>
      </c>
      <c r="G232" s="38">
        <f t="shared" si="12"/>
        <v>152025.42672462988</v>
      </c>
      <c r="H232" s="38">
        <f t="shared" si="15"/>
        <v>68003676.120000005</v>
      </c>
      <c r="I232" s="38">
        <f t="shared" si="13"/>
        <v>425282.8799212731</v>
      </c>
      <c r="J232" s="8">
        <f t="shared" si="14"/>
        <v>273257.45</v>
      </c>
      <c r="L232" s="7"/>
    </row>
    <row r="233" spans="1:12" x14ac:dyDescent="0.25">
      <c r="A233" s="6" t="s">
        <v>398</v>
      </c>
      <c r="B233" s="2" t="s">
        <v>399</v>
      </c>
      <c r="C233" s="2">
        <v>4</v>
      </c>
      <c r="D233" s="7">
        <v>38213</v>
      </c>
      <c r="E233" s="37">
        <v>0</v>
      </c>
      <c r="F233" s="38">
        <f>VLOOKUP(A233,'1-1-2024 Rates-Revenue'!$A$9:$O$599,15,FALSE)</f>
        <v>7093702.6900000004</v>
      </c>
      <c r="G233" s="38">
        <f t="shared" si="12"/>
        <v>47574.921241106509</v>
      </c>
      <c r="H233" s="38">
        <f t="shared" si="15"/>
        <v>0</v>
      </c>
      <c r="I233" s="38">
        <f t="shared" si="13"/>
        <v>0</v>
      </c>
      <c r="J233" s="8">
        <f t="shared" si="14"/>
        <v>-47574.92</v>
      </c>
      <c r="L233" s="7"/>
    </row>
    <row r="234" spans="1:12" x14ac:dyDescent="0.25">
      <c r="A234" s="6" t="s">
        <v>400</v>
      </c>
      <c r="B234" s="2" t="s">
        <v>401</v>
      </c>
      <c r="C234" s="2">
        <v>1</v>
      </c>
      <c r="D234" s="7">
        <v>22377</v>
      </c>
      <c r="E234" s="37">
        <v>1</v>
      </c>
      <c r="F234" s="38">
        <f>VLOOKUP(A234,'1-1-2024 Rates-Revenue'!$A$9:$O$599,15,FALSE)</f>
        <v>4025846.07</v>
      </c>
      <c r="G234" s="38">
        <f t="shared" si="12"/>
        <v>26999.906547967847</v>
      </c>
      <c r="H234" s="38">
        <f t="shared" si="15"/>
        <v>0</v>
      </c>
      <c r="I234" s="38">
        <f t="shared" si="13"/>
        <v>0</v>
      </c>
      <c r="J234" s="8">
        <f t="shared" si="14"/>
        <v>-26999.91</v>
      </c>
      <c r="L234" s="7"/>
    </row>
    <row r="235" spans="1:12" x14ac:dyDescent="0.25">
      <c r="A235" s="6" t="s">
        <v>402</v>
      </c>
      <c r="B235" s="2" t="s">
        <v>403</v>
      </c>
      <c r="C235" s="2">
        <v>1</v>
      </c>
      <c r="D235" s="7">
        <v>27382</v>
      </c>
      <c r="E235" s="37">
        <v>0</v>
      </c>
      <c r="F235" s="38">
        <f>VLOOKUP(A235,'1-1-2024 Rates-Revenue'!$A$9:$O$599,15,FALSE)</f>
        <v>5403016.2400000002</v>
      </c>
      <c r="G235" s="38">
        <f t="shared" si="12"/>
        <v>36236.093238694702</v>
      </c>
      <c r="H235" s="38">
        <f t="shared" si="15"/>
        <v>16209048.720000001</v>
      </c>
      <c r="I235" s="38">
        <f t="shared" si="13"/>
        <v>101368.50408294993</v>
      </c>
      <c r="J235" s="8">
        <f t="shared" si="14"/>
        <v>65132.41</v>
      </c>
      <c r="L235" s="7"/>
    </row>
    <row r="236" spans="1:12" x14ac:dyDescent="0.25">
      <c r="A236" s="6" t="s">
        <v>404</v>
      </c>
      <c r="B236" s="2" t="s">
        <v>405</v>
      </c>
      <c r="C236" s="2">
        <v>2</v>
      </c>
      <c r="D236" s="7">
        <v>21540</v>
      </c>
      <c r="E236" s="37">
        <v>0</v>
      </c>
      <c r="F236" s="38">
        <f>VLOOKUP(A236,'1-1-2024 Rates-Revenue'!$A$9:$O$599,15,FALSE)</f>
        <v>4422856.3999999994</v>
      </c>
      <c r="G236" s="38">
        <f t="shared" si="12"/>
        <v>29662.512524996142</v>
      </c>
      <c r="H236" s="38">
        <f t="shared" si="15"/>
        <v>9951426.8999999985</v>
      </c>
      <c r="I236" s="38">
        <f t="shared" si="13"/>
        <v>62234.451618319756</v>
      </c>
      <c r="J236" s="8">
        <f t="shared" si="14"/>
        <v>32571.94</v>
      </c>
      <c r="L236" s="7"/>
    </row>
    <row r="237" spans="1:12" x14ac:dyDescent="0.25">
      <c r="A237" s="6" t="s">
        <v>406</v>
      </c>
      <c r="B237" s="2" t="s">
        <v>407</v>
      </c>
      <c r="C237" s="2">
        <v>5</v>
      </c>
      <c r="D237" s="7">
        <v>206430</v>
      </c>
      <c r="E237" s="37">
        <v>0</v>
      </c>
      <c r="F237" s="38">
        <f>VLOOKUP(A237,'1-1-2024 Rates-Revenue'!$A$9:$O$599,15,FALSE)</f>
        <v>68289374.220000014</v>
      </c>
      <c r="G237" s="38">
        <f t="shared" si="12"/>
        <v>457992.35492359626</v>
      </c>
      <c r="H237" s="38">
        <f t="shared" si="15"/>
        <v>0</v>
      </c>
      <c r="I237" s="38">
        <f t="shared" si="13"/>
        <v>0</v>
      </c>
      <c r="J237" s="8">
        <f t="shared" si="14"/>
        <v>-457992.35</v>
      </c>
      <c r="L237" s="7"/>
    </row>
    <row r="238" spans="1:12" x14ac:dyDescent="0.25">
      <c r="A238" s="6" t="s">
        <v>408</v>
      </c>
      <c r="B238" s="2" t="s">
        <v>409</v>
      </c>
      <c r="C238" s="2">
        <v>5</v>
      </c>
      <c r="D238" s="7">
        <v>25273</v>
      </c>
      <c r="E238" s="37">
        <v>0</v>
      </c>
      <c r="F238" s="38">
        <f>VLOOKUP(A238,'1-1-2024 Rates-Revenue'!$A$9:$O$599,15,FALSE)</f>
        <v>7393363.4199999999</v>
      </c>
      <c r="G238" s="38">
        <f t="shared" si="12"/>
        <v>49584.638345391075</v>
      </c>
      <c r="H238" s="38">
        <f t="shared" si="15"/>
        <v>0</v>
      </c>
      <c r="I238" s="38">
        <f t="shared" si="13"/>
        <v>0</v>
      </c>
      <c r="J238" s="8">
        <f t="shared" si="14"/>
        <v>-49584.639999999999</v>
      </c>
      <c r="L238" s="7"/>
    </row>
    <row r="239" spans="1:12" x14ac:dyDescent="0.25">
      <c r="A239" s="6" t="s">
        <v>410</v>
      </c>
      <c r="B239" s="2" t="s">
        <v>411</v>
      </c>
      <c r="C239" s="2">
        <v>1</v>
      </c>
      <c r="D239" s="7">
        <v>58794</v>
      </c>
      <c r="E239" s="37">
        <v>0</v>
      </c>
      <c r="F239" s="38">
        <f>VLOOKUP(A239,'1-1-2024 Rates-Revenue'!$A$9:$O$599,15,FALSE)</f>
        <v>20779610.349999998</v>
      </c>
      <c r="G239" s="38">
        <f t="shared" si="12"/>
        <v>139361.39827452105</v>
      </c>
      <c r="H239" s="38">
        <f t="shared" si="15"/>
        <v>62338831.049999997</v>
      </c>
      <c r="I239" s="38">
        <f t="shared" si="13"/>
        <v>389855.94768563635</v>
      </c>
      <c r="J239" s="8">
        <f t="shared" si="14"/>
        <v>250494.55</v>
      </c>
      <c r="L239" s="7"/>
    </row>
    <row r="240" spans="1:12" x14ac:dyDescent="0.25">
      <c r="A240" s="6" t="s">
        <v>413</v>
      </c>
      <c r="B240" s="2" t="s">
        <v>414</v>
      </c>
      <c r="C240" s="2">
        <v>1</v>
      </c>
      <c r="D240" s="7">
        <v>7962</v>
      </c>
      <c r="E240" s="37">
        <v>0</v>
      </c>
      <c r="F240" s="38">
        <f>VLOOKUP(A240,'1-1-2024 Rates-Revenue'!$A$9:$O$599,15,FALSE)</f>
        <v>1706734.32</v>
      </c>
      <c r="G240" s="38">
        <f t="shared" si="12"/>
        <v>11446.455314226521</v>
      </c>
      <c r="H240" s="38">
        <f t="shared" si="15"/>
        <v>5120202.96</v>
      </c>
      <c r="I240" s="38">
        <f t="shared" si="13"/>
        <v>32020.837473076113</v>
      </c>
      <c r="J240" s="8">
        <f t="shared" si="14"/>
        <v>20574.38</v>
      </c>
      <c r="L240" s="7"/>
    </row>
    <row r="241" spans="1:12" x14ac:dyDescent="0.25">
      <c r="A241" s="6" t="s">
        <v>415</v>
      </c>
      <c r="B241" s="2" t="s">
        <v>416</v>
      </c>
      <c r="C241" s="2">
        <v>1</v>
      </c>
      <c r="D241" s="7">
        <v>8211</v>
      </c>
      <c r="E241" s="37">
        <v>0</v>
      </c>
      <c r="F241" s="38">
        <f>VLOOKUP(A241,'1-1-2024 Rates-Revenue'!$A$9:$O$599,15,FALSE)</f>
        <v>1754198.0399999998</v>
      </c>
      <c r="G241" s="38">
        <f t="shared" si="12"/>
        <v>11764.777471143689</v>
      </c>
      <c r="H241" s="38">
        <f t="shared" si="15"/>
        <v>5262594.1199999992</v>
      </c>
      <c r="I241" s="38">
        <f t="shared" si="13"/>
        <v>32911.326429780034</v>
      </c>
      <c r="J241" s="8">
        <f t="shared" si="14"/>
        <v>21146.55</v>
      </c>
      <c r="L241" s="7"/>
    </row>
    <row r="242" spans="1:12" x14ac:dyDescent="0.25">
      <c r="A242" s="6" t="s">
        <v>417</v>
      </c>
      <c r="B242" s="2" t="s">
        <v>418</v>
      </c>
      <c r="C242" s="2">
        <v>3</v>
      </c>
      <c r="D242" s="7">
        <v>29157</v>
      </c>
      <c r="E242" s="37">
        <v>1</v>
      </c>
      <c r="F242" s="38">
        <f>VLOOKUP(A242,'1-1-2024 Rates-Revenue'!$A$9:$O$599,15,FALSE)</f>
        <v>6388028.709999999</v>
      </c>
      <c r="G242" s="38">
        <f t="shared" si="12"/>
        <v>42842.218802403338</v>
      </c>
      <c r="H242" s="38">
        <f t="shared" si="15"/>
        <v>0</v>
      </c>
      <c r="I242" s="38">
        <f t="shared" si="13"/>
        <v>0</v>
      </c>
      <c r="J242" s="8">
        <f t="shared" si="14"/>
        <v>-42842.22</v>
      </c>
      <c r="L242" s="7"/>
    </row>
    <row r="243" spans="1:12" x14ac:dyDescent="0.25">
      <c r="A243" s="6" t="s">
        <v>1046</v>
      </c>
      <c r="B243" s="2" t="s">
        <v>419</v>
      </c>
      <c r="C243" s="2">
        <v>1</v>
      </c>
      <c r="D243" s="7">
        <v>42971</v>
      </c>
      <c r="E243" s="37">
        <v>0</v>
      </c>
      <c r="F243" s="38">
        <f>VLOOKUP(A243,'1-1-2024 Rates-Revenue'!$A$9:$O$599,15,FALSE)</f>
        <v>12232124.860000001</v>
      </c>
      <c r="G243" s="38">
        <f t="shared" si="12"/>
        <v>82036.476894675288</v>
      </c>
      <c r="H243" s="38">
        <f t="shared" si="15"/>
        <v>36696374.580000006</v>
      </c>
      <c r="I243" s="38">
        <f t="shared" si="13"/>
        <v>229492.59149627571</v>
      </c>
      <c r="J243" s="8">
        <f t="shared" si="14"/>
        <v>147456.10999999999</v>
      </c>
      <c r="L243" s="7"/>
    </row>
    <row r="244" spans="1:12" x14ac:dyDescent="0.25">
      <c r="A244" s="6" t="s">
        <v>420</v>
      </c>
      <c r="B244" s="2" t="s">
        <v>421</v>
      </c>
      <c r="C244" s="2">
        <v>3</v>
      </c>
      <c r="D244" s="7">
        <v>23808</v>
      </c>
      <c r="E244" s="37">
        <v>1</v>
      </c>
      <c r="F244" s="38">
        <f>VLOOKUP(A244,'1-1-2024 Rates-Revenue'!$A$9:$O$599,15,FALSE)</f>
        <v>5239933.1999999993</v>
      </c>
      <c r="G244" s="38">
        <f t="shared" si="12"/>
        <v>35142.353745679626</v>
      </c>
      <c r="H244" s="38">
        <f t="shared" si="15"/>
        <v>0</v>
      </c>
      <c r="I244" s="38">
        <f t="shared" si="13"/>
        <v>0</v>
      </c>
      <c r="J244" s="8">
        <f t="shared" si="14"/>
        <v>-35142.35</v>
      </c>
      <c r="L244" s="7"/>
    </row>
    <row r="245" spans="1:12" x14ac:dyDescent="0.25">
      <c r="A245" s="6" t="s">
        <v>422</v>
      </c>
      <c r="B245" s="2" t="s">
        <v>423</v>
      </c>
      <c r="C245" s="2">
        <v>2</v>
      </c>
      <c r="D245" s="7">
        <v>71388</v>
      </c>
      <c r="E245" s="37">
        <v>0</v>
      </c>
      <c r="F245" s="38">
        <f>VLOOKUP(A245,'1-1-2024 Rates-Revenue'!$A$9:$O$599,15,FALSE)</f>
        <v>29615023.459999997</v>
      </c>
      <c r="G245" s="38">
        <f t="shared" si="12"/>
        <v>198617.3469955535</v>
      </c>
      <c r="H245" s="38">
        <f t="shared" si="15"/>
        <v>66633802.784999996</v>
      </c>
      <c r="I245" s="38">
        <f t="shared" si="13"/>
        <v>416715.93604006106</v>
      </c>
      <c r="J245" s="8">
        <f t="shared" si="14"/>
        <v>218098.59</v>
      </c>
      <c r="L245" s="7"/>
    </row>
    <row r="246" spans="1:12" x14ac:dyDescent="0.25">
      <c r="A246" s="6" t="s">
        <v>424</v>
      </c>
      <c r="B246" s="2" t="s">
        <v>425</v>
      </c>
      <c r="C246" s="2">
        <v>2</v>
      </c>
      <c r="D246" s="7">
        <v>881</v>
      </c>
      <c r="E246" s="37">
        <v>0</v>
      </c>
      <c r="F246" s="38">
        <f>VLOOKUP(A246,'1-1-2024 Rates-Revenue'!$A$9:$O$599,15,FALSE)</f>
        <v>173460.09</v>
      </c>
      <c r="G246" s="38">
        <f t="shared" si="12"/>
        <v>1163.3346477656291</v>
      </c>
      <c r="H246" s="38">
        <f t="shared" si="15"/>
        <v>390285.20250000001</v>
      </c>
      <c r="I246" s="38">
        <f t="shared" si="13"/>
        <v>2440.7741519291449</v>
      </c>
      <c r="J246" s="8">
        <f t="shared" si="14"/>
        <v>1277.44</v>
      </c>
      <c r="L246" s="7"/>
    </row>
    <row r="247" spans="1:12" x14ac:dyDescent="0.25">
      <c r="A247" s="6" t="s">
        <v>426</v>
      </c>
      <c r="B247" s="2" t="s">
        <v>427</v>
      </c>
      <c r="C247" s="2">
        <v>2</v>
      </c>
      <c r="D247" s="7">
        <v>182734</v>
      </c>
      <c r="E247" s="37">
        <v>0</v>
      </c>
      <c r="F247" s="38">
        <f>VLOOKUP(A247,'1-1-2024 Rates-Revenue'!$A$9:$O$599,15,FALSE)</f>
        <v>62807807.500000015</v>
      </c>
      <c r="G247" s="38">
        <f t="shared" si="12"/>
        <v>421229.45177155128</v>
      </c>
      <c r="H247" s="38">
        <f t="shared" si="15"/>
        <v>141317566.87500003</v>
      </c>
      <c r="I247" s="38">
        <f t="shared" si="13"/>
        <v>883774.89649256808</v>
      </c>
      <c r="J247" s="8">
        <f t="shared" si="14"/>
        <v>462545.44</v>
      </c>
      <c r="L247" s="7"/>
    </row>
    <row r="248" spans="1:12" x14ac:dyDescent="0.25">
      <c r="A248" s="6" t="s">
        <v>428</v>
      </c>
      <c r="B248" s="2" t="s">
        <v>429</v>
      </c>
      <c r="C248" s="2">
        <v>1</v>
      </c>
      <c r="D248" s="7">
        <v>13486</v>
      </c>
      <c r="E248" s="37">
        <v>0</v>
      </c>
      <c r="F248" s="38">
        <f>VLOOKUP(A248,'1-1-2024 Rates-Revenue'!$A$9:$O$599,15,FALSE)</f>
        <v>2812505.3000000003</v>
      </c>
      <c r="G248" s="38">
        <f t="shared" si="12"/>
        <v>18862.464919247217</v>
      </c>
      <c r="H248" s="38">
        <f t="shared" si="15"/>
        <v>8437515.9000000004</v>
      </c>
      <c r="I248" s="38">
        <f t="shared" si="13"/>
        <v>52766.721831354029</v>
      </c>
      <c r="J248" s="8">
        <f t="shared" si="14"/>
        <v>33904.26</v>
      </c>
      <c r="L248" s="7"/>
    </row>
    <row r="249" spans="1:12" x14ac:dyDescent="0.25">
      <c r="A249" s="6" t="s">
        <v>430</v>
      </c>
      <c r="B249" s="2" t="s">
        <v>431</v>
      </c>
      <c r="C249" s="2">
        <v>4</v>
      </c>
      <c r="D249" s="7">
        <v>33578</v>
      </c>
      <c r="E249" s="37">
        <v>0</v>
      </c>
      <c r="F249" s="38">
        <f>VLOOKUP(A249,'1-1-2024 Rates-Revenue'!$A$9:$O$599,15,FALSE)</f>
        <v>7260461.5099999998</v>
      </c>
      <c r="G249" s="38">
        <f t="shared" si="12"/>
        <v>48693.312873017407</v>
      </c>
      <c r="H249" s="38">
        <f t="shared" si="15"/>
        <v>0</v>
      </c>
      <c r="I249" s="38">
        <f t="shared" si="13"/>
        <v>0</v>
      </c>
      <c r="J249" s="8">
        <f t="shared" si="14"/>
        <v>-48693.31</v>
      </c>
      <c r="L249" s="7"/>
    </row>
    <row r="250" spans="1:12" x14ac:dyDescent="0.25">
      <c r="A250" s="6" t="s">
        <v>432</v>
      </c>
      <c r="B250" s="2" t="s">
        <v>433</v>
      </c>
      <c r="C250" s="2">
        <v>3</v>
      </c>
      <c r="D250" s="7">
        <v>63726</v>
      </c>
      <c r="E250" s="37">
        <v>0</v>
      </c>
      <c r="F250" s="38">
        <f>VLOOKUP(A250,'1-1-2024 Rates-Revenue'!$A$9:$O$599,15,FALSE)</f>
        <v>22982096.280000001</v>
      </c>
      <c r="G250" s="38">
        <f t="shared" si="12"/>
        <v>154132.68193743919</v>
      </c>
      <c r="H250" s="38">
        <f t="shared" si="15"/>
        <v>34473144.420000002</v>
      </c>
      <c r="I250" s="38">
        <f t="shared" si="13"/>
        <v>215588.90600280045</v>
      </c>
      <c r="J250" s="8">
        <f t="shared" si="14"/>
        <v>61456.22</v>
      </c>
      <c r="L250" s="7"/>
    </row>
    <row r="251" spans="1:12" x14ac:dyDescent="0.25">
      <c r="A251" s="6" t="s">
        <v>434</v>
      </c>
      <c r="B251" s="2" t="s">
        <v>435</v>
      </c>
      <c r="C251" s="2">
        <v>3</v>
      </c>
      <c r="D251" s="7">
        <v>9141</v>
      </c>
      <c r="E251" s="37">
        <v>0</v>
      </c>
      <c r="F251" s="38">
        <f>VLOOKUP(A251,'1-1-2024 Rates-Revenue'!$A$9:$O$599,15,FALSE)</f>
        <v>2131589.79</v>
      </c>
      <c r="G251" s="38">
        <f t="shared" si="12"/>
        <v>14295.808664289643</v>
      </c>
      <c r="H251" s="38">
        <f t="shared" si="15"/>
        <v>3197384.6850000001</v>
      </c>
      <c r="I251" s="38">
        <f t="shared" si="13"/>
        <v>19995.874409104999</v>
      </c>
      <c r="J251" s="8">
        <f t="shared" si="14"/>
        <v>5700.07</v>
      </c>
      <c r="L251" s="7"/>
    </row>
    <row r="252" spans="1:12" x14ac:dyDescent="0.25">
      <c r="A252" s="6" t="s">
        <v>436</v>
      </c>
      <c r="B252" s="2" t="s">
        <v>437</v>
      </c>
      <c r="C252" s="2">
        <v>2</v>
      </c>
      <c r="D252" s="7">
        <v>9482</v>
      </c>
      <c r="E252" s="37">
        <v>0</v>
      </c>
      <c r="F252" s="38">
        <f>VLOOKUP(A252,'1-1-2024 Rates-Revenue'!$A$9:$O$599,15,FALSE)</f>
        <v>2061291.98</v>
      </c>
      <c r="G252" s="38">
        <f t="shared" si="12"/>
        <v>13824.346450502913</v>
      </c>
      <c r="H252" s="38">
        <f t="shared" si="15"/>
        <v>4637906.9550000001</v>
      </c>
      <c r="I252" s="38">
        <f t="shared" si="13"/>
        <v>29004.644148189062</v>
      </c>
      <c r="J252" s="8">
        <f t="shared" si="14"/>
        <v>15180.3</v>
      </c>
      <c r="L252" s="7"/>
    </row>
    <row r="253" spans="1:12" x14ac:dyDescent="0.25">
      <c r="A253" s="6" t="s">
        <v>438</v>
      </c>
      <c r="B253" s="2" t="s">
        <v>439</v>
      </c>
      <c r="C253" s="2">
        <v>5</v>
      </c>
      <c r="D253" s="7">
        <v>64800</v>
      </c>
      <c r="E253" s="37">
        <v>0</v>
      </c>
      <c r="F253" s="38">
        <f>VLOOKUP(A253,'1-1-2024 Rates-Revenue'!$A$9:$O$599,15,FALSE)</f>
        <v>18702888.539999999</v>
      </c>
      <c r="G253" s="38">
        <f t="shared" si="12"/>
        <v>125433.56948495022</v>
      </c>
      <c r="H253" s="38">
        <f t="shared" si="15"/>
        <v>0</v>
      </c>
      <c r="I253" s="38">
        <f t="shared" si="13"/>
        <v>0</v>
      </c>
      <c r="J253" s="8">
        <f t="shared" si="14"/>
        <v>-125433.57</v>
      </c>
      <c r="L253" s="7"/>
    </row>
    <row r="254" spans="1:12" x14ac:dyDescent="0.25">
      <c r="A254" s="6" t="s">
        <v>1281</v>
      </c>
      <c r="B254" s="2" t="s">
        <v>1329</v>
      </c>
      <c r="C254" s="2">
        <v>1</v>
      </c>
      <c r="D254" s="7">
        <v>34808</v>
      </c>
      <c r="E254" s="37">
        <v>0</v>
      </c>
      <c r="F254" s="38">
        <f>VLOOKUP(A254,'1-1-2024 Rates-Revenue'!$A$9:$O$599,15,FALSE)</f>
        <v>7358320.830000001</v>
      </c>
      <c r="G254" s="38">
        <f t="shared" si="12"/>
        <v>49349.620255094655</v>
      </c>
      <c r="H254" s="38">
        <f t="shared" si="15"/>
        <v>22074962.490000002</v>
      </c>
      <c r="I254" s="38">
        <f t="shared" si="13"/>
        <v>138052.88416077587</v>
      </c>
      <c r="J254" s="8">
        <f t="shared" si="14"/>
        <v>88703.26</v>
      </c>
      <c r="L254" s="7"/>
    </row>
    <row r="255" spans="1:12" x14ac:dyDescent="0.25">
      <c r="A255" s="6" t="s">
        <v>440</v>
      </c>
      <c r="B255" s="2" t="s">
        <v>441</v>
      </c>
      <c r="C255" s="2">
        <v>3</v>
      </c>
      <c r="D255" s="7">
        <v>38461</v>
      </c>
      <c r="E255" s="37">
        <v>0</v>
      </c>
      <c r="F255" s="38">
        <f>VLOOKUP(A255,'1-1-2024 Rates-Revenue'!$A$9:$O$599,15,FALSE)</f>
        <v>8943336.3300000001</v>
      </c>
      <c r="G255" s="38">
        <f t="shared" si="12"/>
        <v>59979.751073057232</v>
      </c>
      <c r="H255" s="38">
        <f t="shared" si="15"/>
        <v>13415004.495000001</v>
      </c>
      <c r="I255" s="38">
        <f t="shared" si="13"/>
        <v>83895.049081214645</v>
      </c>
      <c r="J255" s="8">
        <f t="shared" si="14"/>
        <v>23915.3</v>
      </c>
      <c r="L255" s="7"/>
    </row>
    <row r="256" spans="1:12" x14ac:dyDescent="0.25">
      <c r="A256" s="6" t="s">
        <v>442</v>
      </c>
      <c r="B256" s="2" t="s">
        <v>443</v>
      </c>
      <c r="C256" s="2">
        <v>2</v>
      </c>
      <c r="D256" s="7">
        <v>81108</v>
      </c>
      <c r="E256" s="37">
        <v>0</v>
      </c>
      <c r="F256" s="38">
        <f>VLOOKUP(A256,'1-1-2024 Rates-Revenue'!$A$9:$O$599,15,FALSE)</f>
        <v>26250322.439999998</v>
      </c>
      <c r="G256" s="38">
        <f t="shared" si="12"/>
        <v>176051.50331394147</v>
      </c>
      <c r="H256" s="38">
        <f t="shared" si="15"/>
        <v>59063225.489999995</v>
      </c>
      <c r="I256" s="38">
        <f t="shared" si="13"/>
        <v>369370.89385435922</v>
      </c>
      <c r="J256" s="8">
        <f t="shared" si="14"/>
        <v>193319.39</v>
      </c>
      <c r="L256" s="7"/>
    </row>
    <row r="257" spans="1:12" x14ac:dyDescent="0.25">
      <c r="A257" s="6" t="s">
        <v>1282</v>
      </c>
      <c r="B257" s="2" t="s">
        <v>444</v>
      </c>
      <c r="C257" s="2">
        <v>3</v>
      </c>
      <c r="D257" s="7">
        <v>24002</v>
      </c>
      <c r="E257" s="37">
        <v>0</v>
      </c>
      <c r="F257" s="38">
        <f>VLOOKUP(A257,'1-1-2024 Rates-Revenue'!$A$9:$O$599,15,FALSE)</f>
        <v>8227781.4800000004</v>
      </c>
      <c r="G257" s="38">
        <f t="shared" si="12"/>
        <v>55180.781181010381</v>
      </c>
      <c r="H257" s="38">
        <f t="shared" si="15"/>
        <v>12341672.220000001</v>
      </c>
      <c r="I257" s="38">
        <f t="shared" si="13"/>
        <v>77182.620179298217</v>
      </c>
      <c r="J257" s="8">
        <f t="shared" si="14"/>
        <v>22001.84</v>
      </c>
      <c r="L257" s="7"/>
    </row>
    <row r="258" spans="1:12" x14ac:dyDescent="0.25">
      <c r="A258" s="6" t="s">
        <v>445</v>
      </c>
      <c r="B258" s="2" t="s">
        <v>446</v>
      </c>
      <c r="C258" s="2">
        <v>4</v>
      </c>
      <c r="D258" s="7">
        <v>24344</v>
      </c>
      <c r="E258" s="37">
        <v>0</v>
      </c>
      <c r="F258" s="38">
        <f>VLOOKUP(A258,'1-1-2024 Rates-Revenue'!$A$9:$O$599,15,FALSE)</f>
        <v>4963609.72</v>
      </c>
      <c r="G258" s="38">
        <f t="shared" si="12"/>
        <v>33289.151212029537</v>
      </c>
      <c r="H258" s="38">
        <f t="shared" si="15"/>
        <v>0</v>
      </c>
      <c r="I258" s="38">
        <f t="shared" si="13"/>
        <v>0</v>
      </c>
      <c r="J258" s="8">
        <f t="shared" si="14"/>
        <v>-33289.15</v>
      </c>
      <c r="L258" s="7"/>
    </row>
    <row r="259" spans="1:12" x14ac:dyDescent="0.25">
      <c r="A259" s="6" t="s">
        <v>448</v>
      </c>
      <c r="B259" s="2" t="s">
        <v>449</v>
      </c>
      <c r="C259" s="2">
        <v>2</v>
      </c>
      <c r="D259" s="7">
        <v>70315</v>
      </c>
      <c r="E259" s="37">
        <v>0</v>
      </c>
      <c r="F259" s="38">
        <f>VLOOKUP(A259,'1-1-2024 Rates-Revenue'!$A$9:$O$599,15,FALSE)</f>
        <v>15712340.699999997</v>
      </c>
      <c r="G259" s="38">
        <f t="shared" si="12"/>
        <v>105377.03706834267</v>
      </c>
      <c r="H259" s="38">
        <f t="shared" si="15"/>
        <v>35352766.574999996</v>
      </c>
      <c r="I259" s="38">
        <f t="shared" si="13"/>
        <v>221089.90631138429</v>
      </c>
      <c r="J259" s="8">
        <f t="shared" si="14"/>
        <v>115712.87</v>
      </c>
      <c r="L259" s="7"/>
    </row>
    <row r="260" spans="1:12" x14ac:dyDescent="0.25">
      <c r="A260" s="6" t="s">
        <v>1366</v>
      </c>
      <c r="B260" s="2" t="s">
        <v>450</v>
      </c>
      <c r="C260" s="2">
        <v>5</v>
      </c>
      <c r="D260" s="7">
        <v>34508</v>
      </c>
      <c r="E260" s="37">
        <v>1</v>
      </c>
      <c r="F260" s="38">
        <f>VLOOKUP(A260,'1-1-2024 Rates-Revenue'!$A$9:$O$599,15,FALSE)</f>
        <v>8262940.5999999996</v>
      </c>
      <c r="G260" s="38">
        <f t="shared" si="12"/>
        <v>55416.580796247224</v>
      </c>
      <c r="H260" s="38">
        <f t="shared" si="15"/>
        <v>0</v>
      </c>
      <c r="I260" s="38">
        <f t="shared" si="13"/>
        <v>0</v>
      </c>
      <c r="J260" s="8">
        <f t="shared" si="14"/>
        <v>-55416.58</v>
      </c>
      <c r="L260" s="7"/>
    </row>
    <row r="261" spans="1:12" x14ac:dyDescent="0.25">
      <c r="A261" s="6" t="s">
        <v>105</v>
      </c>
      <c r="B261" s="2" t="s">
        <v>1218</v>
      </c>
      <c r="C261" s="2">
        <v>1</v>
      </c>
      <c r="D261" s="7">
        <v>20158</v>
      </c>
      <c r="E261" s="37">
        <v>0</v>
      </c>
      <c r="F261" s="38">
        <f>VLOOKUP(A261,'1-1-2024 Rates-Revenue'!$A$9:$O$599,15,FALSE)</f>
        <v>4557925.38</v>
      </c>
      <c r="G261" s="38">
        <f t="shared" si="12"/>
        <v>30568.371759084879</v>
      </c>
      <c r="H261" s="38">
        <f t="shared" si="15"/>
        <v>13673776.140000001</v>
      </c>
      <c r="I261" s="38">
        <f t="shared" si="13"/>
        <v>85513.360865321258</v>
      </c>
      <c r="J261" s="8">
        <f t="shared" si="14"/>
        <v>54944.99</v>
      </c>
      <c r="L261" s="7"/>
    </row>
    <row r="262" spans="1:12" x14ac:dyDescent="0.25">
      <c r="A262" s="6" t="s">
        <v>451</v>
      </c>
      <c r="B262" s="2" t="s">
        <v>452</v>
      </c>
      <c r="C262" s="2">
        <v>4</v>
      </c>
      <c r="D262" s="7">
        <v>42223</v>
      </c>
      <c r="E262" s="37">
        <v>0</v>
      </c>
      <c r="F262" s="38">
        <f>VLOOKUP(A262,'1-1-2024 Rates-Revenue'!$A$9:$O$599,15,FALSE)</f>
        <v>14005963.140000001</v>
      </c>
      <c r="G262" s="38">
        <f t="shared" si="12"/>
        <v>93932.974415557415</v>
      </c>
      <c r="H262" s="38">
        <f t="shared" si="15"/>
        <v>0</v>
      </c>
      <c r="I262" s="38">
        <f t="shared" si="13"/>
        <v>0</v>
      </c>
      <c r="J262" s="8">
        <f t="shared" si="14"/>
        <v>-93932.97</v>
      </c>
      <c r="L262" s="7"/>
    </row>
    <row r="263" spans="1:12" x14ac:dyDescent="0.25">
      <c r="A263" s="6" t="s">
        <v>453</v>
      </c>
      <c r="B263" s="2" t="s">
        <v>454</v>
      </c>
      <c r="C263" s="2">
        <v>5</v>
      </c>
      <c r="D263" s="7">
        <v>39703</v>
      </c>
      <c r="E263" s="37">
        <v>0</v>
      </c>
      <c r="F263" s="38">
        <f>VLOOKUP(A263,'1-1-2024 Rates-Revenue'!$A$9:$O$599,15,FALSE)</f>
        <v>12781414.84</v>
      </c>
      <c r="G263" s="38">
        <f t="shared" si="12"/>
        <v>85720.367900407422</v>
      </c>
      <c r="H263" s="38">
        <f t="shared" si="15"/>
        <v>0</v>
      </c>
      <c r="I263" s="38">
        <f t="shared" si="13"/>
        <v>0</v>
      </c>
      <c r="J263" s="8">
        <f t="shared" si="14"/>
        <v>-85720.37</v>
      </c>
      <c r="L263" s="7"/>
    </row>
    <row r="264" spans="1:12" x14ac:dyDescent="0.25">
      <c r="A264" s="6" t="s">
        <v>455</v>
      </c>
      <c r="B264" s="2" t="s">
        <v>456</v>
      </c>
      <c r="C264" s="2">
        <v>4</v>
      </c>
      <c r="D264" s="7">
        <v>52175</v>
      </c>
      <c r="E264" s="37">
        <v>0</v>
      </c>
      <c r="F264" s="38">
        <f>VLOOKUP(A264,'1-1-2024 Rates-Revenue'!$A$9:$O$599,15,FALSE)</f>
        <v>16300095.119999999</v>
      </c>
      <c r="G264" s="38">
        <f t="shared" ref="G264:G327" si="16">SUM(F264/$F$7)*50000000</f>
        <v>109318.89528577696</v>
      </c>
      <c r="H264" s="38">
        <f t="shared" si="15"/>
        <v>0</v>
      </c>
      <c r="I264" s="38">
        <f t="shared" ref="I264:I327" si="17">SUM(H264/$H$7)*50000000</f>
        <v>0</v>
      </c>
      <c r="J264" s="8">
        <f t="shared" ref="J264:J327" si="18">ROUND(SUM(I264-G264),2)</f>
        <v>-109318.9</v>
      </c>
      <c r="L264" s="7"/>
    </row>
    <row r="265" spans="1:12" x14ac:dyDescent="0.25">
      <c r="A265" s="6" t="s">
        <v>457</v>
      </c>
      <c r="B265" s="2" t="s">
        <v>458</v>
      </c>
      <c r="C265" s="2">
        <v>2</v>
      </c>
      <c r="D265" s="7">
        <v>147778</v>
      </c>
      <c r="E265" s="37">
        <v>0</v>
      </c>
      <c r="F265" s="38">
        <f>VLOOKUP(A265,'1-1-2024 Rates-Revenue'!$A$9:$O$599,15,FALSE)</f>
        <v>40322337.219999999</v>
      </c>
      <c r="G265" s="38">
        <f t="shared" si="16"/>
        <v>270427.46240311308</v>
      </c>
      <c r="H265" s="38">
        <f t="shared" ref="H265:H328" si="19">IF(E265=1,F265*0,(IF(C265=1,F265*3)+IF(C265=2,F265*2.25)+IF(C265=3,F265*1.5)+IF(C265=4,F265*0)+IF(C265=5,F265*0)))</f>
        <v>90725258.745000005</v>
      </c>
      <c r="I265" s="38">
        <f t="shared" si="17"/>
        <v>567379.61125205515</v>
      </c>
      <c r="J265" s="8">
        <f t="shared" si="18"/>
        <v>296952.15000000002</v>
      </c>
      <c r="L265" s="7"/>
    </row>
    <row r="266" spans="1:12" x14ac:dyDescent="0.25">
      <c r="A266" s="6" t="s">
        <v>459</v>
      </c>
      <c r="B266" s="2" t="s">
        <v>460</v>
      </c>
      <c r="C266" s="2">
        <v>3</v>
      </c>
      <c r="D266" s="7">
        <v>34252</v>
      </c>
      <c r="E266" s="37">
        <v>0</v>
      </c>
      <c r="F266" s="38">
        <f>VLOOKUP(A266,'1-1-2024 Rates-Revenue'!$A$9:$O$599,15,FALSE)</f>
        <v>7593668.3999999994</v>
      </c>
      <c r="G266" s="38">
        <f t="shared" si="16"/>
        <v>50928.012047975921</v>
      </c>
      <c r="H266" s="38">
        <f t="shared" si="19"/>
        <v>11390502.6</v>
      </c>
      <c r="I266" s="38">
        <f t="shared" si="17"/>
        <v>71234.174766238342</v>
      </c>
      <c r="J266" s="8">
        <f t="shared" si="18"/>
        <v>20306.16</v>
      </c>
      <c r="L266" s="7"/>
    </row>
    <row r="267" spans="1:12" x14ac:dyDescent="0.25">
      <c r="A267" s="6" t="s">
        <v>1171</v>
      </c>
      <c r="B267" s="2" t="s">
        <v>1305</v>
      </c>
      <c r="C267" s="2">
        <v>4</v>
      </c>
      <c r="D267" s="7">
        <v>50048</v>
      </c>
      <c r="E267" s="37">
        <v>0</v>
      </c>
      <c r="F267" s="38">
        <f>VLOOKUP(A267,'1-1-2024 Rates-Revenue'!$A$9:$O$599,15,FALSE)</f>
        <v>16387356.640000002</v>
      </c>
      <c r="G267" s="38">
        <f t="shared" si="16"/>
        <v>109904.12702198036</v>
      </c>
      <c r="H267" s="38">
        <f t="shared" si="19"/>
        <v>0</v>
      </c>
      <c r="I267" s="38">
        <f t="shared" si="17"/>
        <v>0</v>
      </c>
      <c r="J267" s="8">
        <f t="shared" si="18"/>
        <v>-109904.13</v>
      </c>
      <c r="L267" s="7"/>
    </row>
    <row r="268" spans="1:12" x14ac:dyDescent="0.25">
      <c r="A268" s="6" t="s">
        <v>1283</v>
      </c>
      <c r="B268" s="2" t="s">
        <v>1306</v>
      </c>
      <c r="C268" s="2">
        <v>1</v>
      </c>
      <c r="D268" s="7">
        <v>31318</v>
      </c>
      <c r="E268" s="37">
        <v>0</v>
      </c>
      <c r="F268" s="38">
        <f>VLOOKUP(A268,'1-1-2024 Rates-Revenue'!$A$9:$O$599,15,FALSE)</f>
        <v>11168962.629999999</v>
      </c>
      <c r="G268" s="38">
        <f t="shared" si="16"/>
        <v>74906.228903020412</v>
      </c>
      <c r="H268" s="38">
        <f t="shared" si="19"/>
        <v>33506887.889999997</v>
      </c>
      <c r="I268" s="38">
        <f t="shared" si="17"/>
        <v>209546.10974137479</v>
      </c>
      <c r="J268" s="8">
        <f t="shared" si="18"/>
        <v>134639.88</v>
      </c>
      <c r="L268" s="7"/>
    </row>
    <row r="269" spans="1:12" x14ac:dyDescent="0.25">
      <c r="A269" s="6" t="s">
        <v>461</v>
      </c>
      <c r="B269" s="2" t="s">
        <v>462</v>
      </c>
      <c r="C269" s="2">
        <v>1</v>
      </c>
      <c r="D269" s="7">
        <v>9011</v>
      </c>
      <c r="E269" s="37">
        <v>0</v>
      </c>
      <c r="F269" s="38">
        <f>VLOOKUP(A269,'1-1-2024 Rates-Revenue'!$A$9:$O$599,15,FALSE)</f>
        <v>2892350.7800000003</v>
      </c>
      <c r="G269" s="38">
        <f t="shared" si="16"/>
        <v>19397.959933411443</v>
      </c>
      <c r="H269" s="38">
        <f t="shared" si="19"/>
        <v>8677052.3399999999</v>
      </c>
      <c r="I269" s="38">
        <f t="shared" si="17"/>
        <v>54264.74006892</v>
      </c>
      <c r="J269" s="8">
        <f t="shared" si="18"/>
        <v>34866.78</v>
      </c>
      <c r="L269" s="7"/>
    </row>
    <row r="270" spans="1:12" x14ac:dyDescent="0.25">
      <c r="A270" s="6" t="s">
        <v>463</v>
      </c>
      <c r="B270" s="2" t="s">
        <v>464</v>
      </c>
      <c r="C270" s="2">
        <v>1</v>
      </c>
      <c r="D270" s="7">
        <v>41926</v>
      </c>
      <c r="E270" s="37">
        <v>0</v>
      </c>
      <c r="F270" s="38">
        <f>VLOOKUP(A270,'1-1-2024 Rates-Revenue'!$A$9:$O$599,15,FALSE)</f>
        <v>9670951.9700000025</v>
      </c>
      <c r="G270" s="38">
        <f t="shared" si="16"/>
        <v>64859.608360506849</v>
      </c>
      <c r="H270" s="38">
        <f t="shared" si="19"/>
        <v>29012855.910000008</v>
      </c>
      <c r="I270" s="38">
        <f t="shared" si="17"/>
        <v>181441.23406465238</v>
      </c>
      <c r="J270" s="8">
        <f t="shared" si="18"/>
        <v>116581.63</v>
      </c>
      <c r="L270" s="7"/>
    </row>
    <row r="271" spans="1:12" x14ac:dyDescent="0.25">
      <c r="A271" s="6" t="s">
        <v>465</v>
      </c>
      <c r="B271" s="2" t="s">
        <v>466</v>
      </c>
      <c r="C271" s="2">
        <v>4</v>
      </c>
      <c r="D271" s="7">
        <v>56005</v>
      </c>
      <c r="E271" s="37">
        <v>0</v>
      </c>
      <c r="F271" s="38">
        <f>VLOOKUP(A271,'1-1-2024 Rates-Revenue'!$A$9:$O$599,15,FALSE)</f>
        <v>17016026.5</v>
      </c>
      <c r="G271" s="38">
        <f t="shared" si="16"/>
        <v>114120.39042956862</v>
      </c>
      <c r="H271" s="38">
        <f t="shared" si="19"/>
        <v>0</v>
      </c>
      <c r="I271" s="38">
        <f t="shared" si="17"/>
        <v>0</v>
      </c>
      <c r="J271" s="8">
        <f t="shared" si="18"/>
        <v>-114120.39</v>
      </c>
      <c r="L271" s="7"/>
    </row>
    <row r="272" spans="1:12" x14ac:dyDescent="0.25">
      <c r="A272" s="6" t="s">
        <v>469</v>
      </c>
      <c r="B272" s="2" t="s">
        <v>470</v>
      </c>
      <c r="C272" s="2">
        <v>1</v>
      </c>
      <c r="D272" s="7">
        <v>5440</v>
      </c>
      <c r="E272" s="37">
        <v>0</v>
      </c>
      <c r="F272" s="38">
        <f>VLOOKUP(A272,'1-1-2024 Rates-Revenue'!$A$9:$O$599,15,FALSE)</f>
        <v>1292163.2</v>
      </c>
      <c r="G272" s="38">
        <f t="shared" si="16"/>
        <v>8666.0754132417896</v>
      </c>
      <c r="H272" s="38">
        <f t="shared" si="19"/>
        <v>3876489.5999999996</v>
      </c>
      <c r="I272" s="38">
        <f t="shared" si="17"/>
        <v>24242.875608132108</v>
      </c>
      <c r="J272" s="8">
        <f t="shared" si="18"/>
        <v>15576.8</v>
      </c>
      <c r="L272" s="7"/>
    </row>
    <row r="273" spans="1:16" x14ac:dyDescent="0.25">
      <c r="A273" s="6" t="s">
        <v>1168</v>
      </c>
      <c r="B273" s="2" t="s">
        <v>1330</v>
      </c>
      <c r="C273" s="2">
        <v>4</v>
      </c>
      <c r="D273" s="7">
        <v>34537</v>
      </c>
      <c r="E273" s="37">
        <v>0</v>
      </c>
      <c r="F273" s="38">
        <f>VLOOKUP(A273,'1-1-2024 Rates-Revenue'!$A$9:$O$599,15,FALSE)</f>
        <v>11778843.85</v>
      </c>
      <c r="G273" s="38">
        <f t="shared" si="16"/>
        <v>78996.483636818681</v>
      </c>
      <c r="H273" s="38">
        <f t="shared" si="19"/>
        <v>0</v>
      </c>
      <c r="I273" s="38">
        <f t="shared" si="17"/>
        <v>0</v>
      </c>
      <c r="J273" s="8">
        <f t="shared" si="18"/>
        <v>-78996.479999999996</v>
      </c>
      <c r="L273" s="7"/>
    </row>
    <row r="274" spans="1:16" x14ac:dyDescent="0.25">
      <c r="A274" s="6" t="s">
        <v>1368</v>
      </c>
      <c r="B274" s="2" t="s">
        <v>471</v>
      </c>
      <c r="C274" s="2">
        <v>2</v>
      </c>
      <c r="D274" s="7">
        <v>34741</v>
      </c>
      <c r="E274" s="37">
        <v>0</v>
      </c>
      <c r="F274" s="38">
        <f>VLOOKUP(A274,'1-1-2024 Rates-Revenue'!$A$9:$O$599,15,FALSE)</f>
        <v>8697061.9399999995</v>
      </c>
      <c r="G274" s="38">
        <f t="shared" si="16"/>
        <v>58328.07701509758</v>
      </c>
      <c r="H274" s="38">
        <f t="shared" si="19"/>
        <v>19568389.364999998</v>
      </c>
      <c r="I274" s="38">
        <f t="shared" si="17"/>
        <v>122377.22222373309</v>
      </c>
      <c r="J274" s="8">
        <f t="shared" si="18"/>
        <v>64049.15</v>
      </c>
      <c r="L274" s="7"/>
      <c r="P274" s="7"/>
    </row>
    <row r="275" spans="1:16" x14ac:dyDescent="0.25">
      <c r="A275" s="6" t="s">
        <v>1169</v>
      </c>
      <c r="B275" s="2" t="s">
        <v>473</v>
      </c>
      <c r="C275" s="2">
        <v>5</v>
      </c>
      <c r="D275" s="7">
        <v>62735</v>
      </c>
      <c r="E275" s="37">
        <v>0</v>
      </c>
      <c r="F275" s="38">
        <f>VLOOKUP(A275,'1-1-2024 Rates-Revenue'!$A$9:$O$599,15,FALSE)</f>
        <v>20467070.349999998</v>
      </c>
      <c r="G275" s="38">
        <f t="shared" si="16"/>
        <v>137265.30452285364</v>
      </c>
      <c r="H275" s="38">
        <f t="shared" si="19"/>
        <v>0</v>
      </c>
      <c r="I275" s="38">
        <f t="shared" si="17"/>
        <v>0</v>
      </c>
      <c r="J275" s="8">
        <f t="shared" si="18"/>
        <v>-137265.29999999999</v>
      </c>
      <c r="L275" s="7"/>
    </row>
    <row r="276" spans="1:16" x14ac:dyDescent="0.25">
      <c r="A276" s="6" t="s">
        <v>474</v>
      </c>
      <c r="B276" s="2" t="s">
        <v>475</v>
      </c>
      <c r="C276" s="2">
        <v>3</v>
      </c>
      <c r="D276" s="7">
        <v>72411</v>
      </c>
      <c r="E276" s="37">
        <v>0</v>
      </c>
      <c r="F276" s="38">
        <f>VLOOKUP(A276,'1-1-2024 Rates-Revenue'!$A$9:$O$599,15,FALSE)</f>
        <v>25304931.450000003</v>
      </c>
      <c r="G276" s="38">
        <f t="shared" si="16"/>
        <v>169711.10481448006</v>
      </c>
      <c r="H276" s="38">
        <f t="shared" si="19"/>
        <v>37957397.175000004</v>
      </c>
      <c r="I276" s="38">
        <f t="shared" si="17"/>
        <v>237378.80223436953</v>
      </c>
      <c r="J276" s="8">
        <f t="shared" si="18"/>
        <v>67667.7</v>
      </c>
      <c r="L276" s="7"/>
    </row>
    <row r="277" spans="1:16" x14ac:dyDescent="0.25">
      <c r="A277" s="6" t="s">
        <v>476</v>
      </c>
      <c r="B277" s="2" t="s">
        <v>477</v>
      </c>
      <c r="C277" s="2">
        <v>1</v>
      </c>
      <c r="D277" s="7">
        <v>65362</v>
      </c>
      <c r="E277" s="37">
        <v>0</v>
      </c>
      <c r="F277" s="38">
        <f>VLOOKUP(A277,'1-1-2024 Rates-Revenue'!$A$9:$O$599,15,FALSE)</f>
        <v>15871854.460000001</v>
      </c>
      <c r="G277" s="38">
        <f t="shared" si="16"/>
        <v>106446.83867978754</v>
      </c>
      <c r="H277" s="38">
        <f t="shared" si="19"/>
        <v>47615563.380000003</v>
      </c>
      <c r="I277" s="38">
        <f t="shared" si="17"/>
        <v>297779.25369191507</v>
      </c>
      <c r="J277" s="8">
        <f t="shared" si="18"/>
        <v>191332.42</v>
      </c>
      <c r="L277" s="7"/>
    </row>
    <row r="278" spans="1:16" x14ac:dyDescent="0.25">
      <c r="A278" s="6" t="s">
        <v>1170</v>
      </c>
      <c r="B278" s="2" t="s">
        <v>1219</v>
      </c>
      <c r="C278" s="2">
        <v>3</v>
      </c>
      <c r="D278" s="7">
        <v>66628</v>
      </c>
      <c r="E278" s="37">
        <v>0</v>
      </c>
      <c r="F278" s="38">
        <f>VLOOKUP(A278,'1-1-2024 Rates-Revenue'!$A$9:$O$599,15,FALSE)</f>
        <v>26098853.879999995</v>
      </c>
      <c r="G278" s="38">
        <f t="shared" si="16"/>
        <v>175035.65797513662</v>
      </c>
      <c r="H278" s="38">
        <f t="shared" si="19"/>
        <v>39148280.819999993</v>
      </c>
      <c r="I278" s="38">
        <f t="shared" si="17"/>
        <v>244826.3764699598</v>
      </c>
      <c r="J278" s="8">
        <f t="shared" si="18"/>
        <v>69790.720000000001</v>
      </c>
      <c r="L278" s="7"/>
    </row>
    <row r="279" spans="1:16" x14ac:dyDescent="0.25">
      <c r="A279" s="6" t="s">
        <v>1284</v>
      </c>
      <c r="B279" s="2" t="s">
        <v>1331</v>
      </c>
      <c r="C279" s="2">
        <v>5</v>
      </c>
      <c r="D279" s="7">
        <v>46378</v>
      </c>
      <c r="E279" s="37">
        <v>0</v>
      </c>
      <c r="F279" s="38">
        <f>VLOOKUP(A279,'1-1-2024 Rates-Revenue'!$A$9:$O$599,15,FALSE)</f>
        <v>9260364.1400000006</v>
      </c>
      <c r="G279" s="38">
        <f t="shared" si="16"/>
        <v>62105.942957762585</v>
      </c>
      <c r="H279" s="38">
        <f t="shared" si="19"/>
        <v>0</v>
      </c>
      <c r="I279" s="38">
        <f t="shared" si="17"/>
        <v>0</v>
      </c>
      <c r="J279" s="8">
        <f t="shared" si="18"/>
        <v>-62105.94</v>
      </c>
      <c r="L279" s="7"/>
    </row>
    <row r="280" spans="1:16" x14ac:dyDescent="0.25">
      <c r="A280" s="6" t="s">
        <v>478</v>
      </c>
      <c r="B280" s="2" t="s">
        <v>479</v>
      </c>
      <c r="C280" s="2">
        <v>4</v>
      </c>
      <c r="D280" s="7">
        <v>50226</v>
      </c>
      <c r="E280" s="37">
        <v>0</v>
      </c>
      <c r="F280" s="38">
        <f>VLOOKUP(A280,'1-1-2024 Rates-Revenue'!$A$9:$O$599,15,FALSE)</f>
        <v>14113855.52</v>
      </c>
      <c r="G280" s="38">
        <f t="shared" si="16"/>
        <v>94656.569934756626</v>
      </c>
      <c r="H280" s="38">
        <f t="shared" si="19"/>
        <v>0</v>
      </c>
      <c r="I280" s="38">
        <f t="shared" si="17"/>
        <v>0</v>
      </c>
      <c r="J280" s="8">
        <f t="shared" si="18"/>
        <v>-94656.57</v>
      </c>
      <c r="L280" s="7"/>
    </row>
    <row r="281" spans="1:16" x14ac:dyDescent="0.25">
      <c r="A281" s="6" t="s">
        <v>480</v>
      </c>
      <c r="B281" s="2" t="s">
        <v>481</v>
      </c>
      <c r="C281" s="2">
        <v>2</v>
      </c>
      <c r="D281" s="7">
        <v>24971</v>
      </c>
      <c r="E281" s="37">
        <v>0</v>
      </c>
      <c r="F281" s="38">
        <f>VLOOKUP(A281,'1-1-2024 Rates-Revenue'!$A$9:$O$599,15,FALSE)</f>
        <v>5336253.2299999995</v>
      </c>
      <c r="G281" s="38">
        <f t="shared" si="16"/>
        <v>35788.337661477344</v>
      </c>
      <c r="H281" s="38">
        <f t="shared" si="19"/>
        <v>12006569.767499998</v>
      </c>
      <c r="I281" s="38">
        <f t="shared" si="17"/>
        <v>75086.949118569057</v>
      </c>
      <c r="J281" s="8">
        <f t="shared" si="18"/>
        <v>39298.61</v>
      </c>
      <c r="L281" s="7"/>
    </row>
    <row r="282" spans="1:16" x14ac:dyDescent="0.25">
      <c r="A282" s="6" t="s">
        <v>482</v>
      </c>
      <c r="B282" s="2" t="s">
        <v>483</v>
      </c>
      <c r="C282" s="2">
        <v>1</v>
      </c>
      <c r="D282" s="7">
        <v>32599</v>
      </c>
      <c r="E282" s="37">
        <v>0</v>
      </c>
      <c r="F282" s="38">
        <f>VLOOKUP(A282,'1-1-2024 Rates-Revenue'!$A$9:$O$599,15,FALSE)</f>
        <v>10343985.68</v>
      </c>
      <c r="G282" s="38">
        <f t="shared" si="16"/>
        <v>69373.40420805449</v>
      </c>
      <c r="H282" s="38">
        <f t="shared" si="19"/>
        <v>31031957.039999999</v>
      </c>
      <c r="I282" s="38">
        <f t="shared" si="17"/>
        <v>194068.33295712169</v>
      </c>
      <c r="J282" s="8">
        <f t="shared" si="18"/>
        <v>124694.93</v>
      </c>
      <c r="L282" s="7"/>
    </row>
    <row r="283" spans="1:16" x14ac:dyDescent="0.25">
      <c r="A283" s="6" t="s">
        <v>484</v>
      </c>
      <c r="B283" s="2" t="s">
        <v>485</v>
      </c>
      <c r="C283" s="2">
        <v>2</v>
      </c>
      <c r="D283" s="7">
        <v>55766</v>
      </c>
      <c r="E283" s="37">
        <v>0</v>
      </c>
      <c r="F283" s="38">
        <f>VLOOKUP(A283,'1-1-2024 Rates-Revenue'!$A$9:$O$599,15,FALSE)</f>
        <v>17520040.740000002</v>
      </c>
      <c r="G283" s="38">
        <f t="shared" si="16"/>
        <v>117500.6332759736</v>
      </c>
      <c r="H283" s="38">
        <f t="shared" si="19"/>
        <v>39420091.665000007</v>
      </c>
      <c r="I283" s="38">
        <f t="shared" si="17"/>
        <v>246526.23308876168</v>
      </c>
      <c r="J283" s="8">
        <f t="shared" si="18"/>
        <v>129025.60000000001</v>
      </c>
      <c r="L283" s="7"/>
    </row>
    <row r="284" spans="1:16" x14ac:dyDescent="0.25">
      <c r="A284" s="6" t="s">
        <v>486</v>
      </c>
      <c r="B284" s="2" t="s">
        <v>487</v>
      </c>
      <c r="C284" s="2">
        <v>1</v>
      </c>
      <c r="D284" s="7">
        <v>45295</v>
      </c>
      <c r="E284" s="37">
        <v>0</v>
      </c>
      <c r="F284" s="38">
        <f>VLOOKUP(A284,'1-1-2024 Rates-Revenue'!$A$9:$O$599,15,FALSE)</f>
        <v>10061673.76</v>
      </c>
      <c r="G284" s="38">
        <f t="shared" si="16"/>
        <v>67480.039353849483</v>
      </c>
      <c r="H284" s="38">
        <f t="shared" si="19"/>
        <v>30185021.280000001</v>
      </c>
      <c r="I284" s="38">
        <f t="shared" si="17"/>
        <v>188771.74754186382</v>
      </c>
      <c r="J284" s="8">
        <f t="shared" si="18"/>
        <v>121291.71</v>
      </c>
      <c r="L284" s="7"/>
    </row>
    <row r="285" spans="1:16" x14ac:dyDescent="0.25">
      <c r="A285" s="6" t="s">
        <v>1062</v>
      </c>
      <c r="B285" s="2" t="s">
        <v>1063</v>
      </c>
      <c r="C285" s="2">
        <v>4</v>
      </c>
      <c r="D285" s="7">
        <v>68117</v>
      </c>
      <c r="E285" s="37">
        <v>1</v>
      </c>
      <c r="F285" s="38">
        <f>VLOOKUP(A285,'1-1-2024 Rates-Revenue'!$A$9:$O$599,15,FALSE)</f>
        <v>26903205.080000002</v>
      </c>
      <c r="G285" s="38">
        <f t="shared" si="16"/>
        <v>180430.15315804508</v>
      </c>
      <c r="H285" s="38">
        <f t="shared" si="19"/>
        <v>0</v>
      </c>
      <c r="I285" s="38">
        <f t="shared" si="17"/>
        <v>0</v>
      </c>
      <c r="J285" s="8">
        <f t="shared" si="18"/>
        <v>-180430.15</v>
      </c>
      <c r="L285" s="7"/>
    </row>
    <row r="286" spans="1:16" x14ac:dyDescent="0.25">
      <c r="A286" s="6" t="s">
        <v>488</v>
      </c>
      <c r="B286" s="2" t="s">
        <v>489</v>
      </c>
      <c r="C286" s="2">
        <v>1</v>
      </c>
      <c r="D286" s="7">
        <v>5986</v>
      </c>
      <c r="E286" s="37">
        <v>0</v>
      </c>
      <c r="F286" s="38">
        <f>VLOOKUP(A286,'1-1-2024 Rates-Revenue'!$A$9:$O$599,15,FALSE)</f>
        <v>1285313.92</v>
      </c>
      <c r="G286" s="38">
        <f t="shared" si="16"/>
        <v>8620.1397473704747</v>
      </c>
      <c r="H286" s="38">
        <f t="shared" si="19"/>
        <v>3855941.76</v>
      </c>
      <c r="I286" s="38">
        <f t="shared" si="17"/>
        <v>24114.37307606397</v>
      </c>
      <c r="J286" s="8">
        <f t="shared" si="18"/>
        <v>15494.23</v>
      </c>
      <c r="L286" s="7"/>
    </row>
    <row r="287" spans="1:16" x14ac:dyDescent="0.25">
      <c r="A287" s="6" t="s">
        <v>490</v>
      </c>
      <c r="B287" s="2" t="s">
        <v>491</v>
      </c>
      <c r="C287" s="2">
        <v>4</v>
      </c>
      <c r="D287" s="7">
        <v>108938</v>
      </c>
      <c r="E287" s="37">
        <v>0</v>
      </c>
      <c r="F287" s="38">
        <f>VLOOKUP(A287,'1-1-2024 Rates-Revenue'!$A$9:$O$599,15,FALSE)</f>
        <v>39936310.899999999</v>
      </c>
      <c r="G287" s="38">
        <f t="shared" si="16"/>
        <v>267838.52224399371</v>
      </c>
      <c r="H287" s="38">
        <f t="shared" si="19"/>
        <v>0</v>
      </c>
      <c r="I287" s="38">
        <f t="shared" si="17"/>
        <v>0</v>
      </c>
      <c r="J287" s="8">
        <f t="shared" si="18"/>
        <v>-267838.52</v>
      </c>
      <c r="L287" s="7"/>
    </row>
    <row r="288" spans="1:16" x14ac:dyDescent="0.25">
      <c r="A288" s="6" t="s">
        <v>492</v>
      </c>
      <c r="B288" s="2" t="s">
        <v>493</v>
      </c>
      <c r="C288" s="2">
        <v>1</v>
      </c>
      <c r="D288" s="7">
        <v>20044</v>
      </c>
      <c r="E288" s="37">
        <v>0</v>
      </c>
      <c r="F288" s="38">
        <f>VLOOKUP(A288,'1-1-2024 Rates-Revenue'!$A$9:$O$599,15,FALSE)</f>
        <v>5241953.6500000004</v>
      </c>
      <c r="G288" s="38">
        <f t="shared" si="16"/>
        <v>35155.904179609868</v>
      </c>
      <c r="H288" s="38">
        <f t="shared" si="19"/>
        <v>15725860.950000001</v>
      </c>
      <c r="I288" s="38">
        <f t="shared" si="17"/>
        <v>98346.733818564157</v>
      </c>
      <c r="J288" s="8">
        <f t="shared" si="18"/>
        <v>63190.83</v>
      </c>
      <c r="L288" s="7"/>
    </row>
    <row r="289" spans="1:12" x14ac:dyDescent="0.25">
      <c r="A289" s="6" t="s">
        <v>494</v>
      </c>
      <c r="B289" s="2" t="s">
        <v>495</v>
      </c>
      <c r="C289" s="2">
        <v>2</v>
      </c>
      <c r="D289" s="7">
        <v>18614</v>
      </c>
      <c r="E289" s="37">
        <v>0</v>
      </c>
      <c r="F289" s="38">
        <f>VLOOKUP(A289,'1-1-2024 Rates-Revenue'!$A$9:$O$599,15,FALSE)</f>
        <v>5626344.5899999999</v>
      </c>
      <c r="G289" s="38">
        <f t="shared" si="16"/>
        <v>37733.876431262674</v>
      </c>
      <c r="H289" s="38">
        <f t="shared" si="19"/>
        <v>12659275.327500001</v>
      </c>
      <c r="I289" s="38">
        <f t="shared" si="17"/>
        <v>79168.85345279357</v>
      </c>
      <c r="J289" s="8">
        <f t="shared" si="18"/>
        <v>41434.980000000003</v>
      </c>
      <c r="L289" s="7"/>
    </row>
    <row r="290" spans="1:12" x14ac:dyDescent="0.25">
      <c r="A290" s="6" t="s">
        <v>496</v>
      </c>
      <c r="B290" s="2" t="s">
        <v>497</v>
      </c>
      <c r="C290" s="2">
        <v>1</v>
      </c>
      <c r="D290" s="7">
        <v>49285</v>
      </c>
      <c r="E290" s="37">
        <v>0</v>
      </c>
      <c r="F290" s="38">
        <f>VLOOKUP(A290,'1-1-2024 Rates-Revenue'!$A$9:$O$599,15,FALSE)</f>
        <v>17439990.100000001</v>
      </c>
      <c r="G290" s="38">
        <f t="shared" si="16"/>
        <v>116963.76232722789</v>
      </c>
      <c r="H290" s="38">
        <f t="shared" si="19"/>
        <v>52319970.300000004</v>
      </c>
      <c r="I290" s="38">
        <f t="shared" si="17"/>
        <v>327199.77677847154</v>
      </c>
      <c r="J290" s="8">
        <f t="shared" si="18"/>
        <v>210236.01</v>
      </c>
      <c r="L290" s="7"/>
    </row>
    <row r="291" spans="1:12" x14ac:dyDescent="0.25">
      <c r="A291" s="6" t="s">
        <v>498</v>
      </c>
      <c r="B291" s="2" t="s">
        <v>499</v>
      </c>
      <c r="C291" s="2">
        <v>5</v>
      </c>
      <c r="D291" s="7">
        <v>54725</v>
      </c>
      <c r="E291" s="37">
        <v>0</v>
      </c>
      <c r="F291" s="38">
        <f>VLOOKUP(A291,'1-1-2024 Rates-Revenue'!$A$9:$O$599,15,FALSE)</f>
        <v>19609751.069999997</v>
      </c>
      <c r="G291" s="38">
        <f t="shared" si="16"/>
        <v>131515.57141351717</v>
      </c>
      <c r="H291" s="38">
        <f t="shared" si="19"/>
        <v>0</v>
      </c>
      <c r="I291" s="38">
        <f t="shared" si="17"/>
        <v>0</v>
      </c>
      <c r="J291" s="8">
        <f t="shared" si="18"/>
        <v>-131515.57</v>
      </c>
      <c r="L291" s="7"/>
    </row>
    <row r="292" spans="1:12" x14ac:dyDescent="0.25">
      <c r="A292" s="6" t="s">
        <v>500</v>
      </c>
      <c r="B292" s="2" t="s">
        <v>501</v>
      </c>
      <c r="C292" s="2">
        <v>1</v>
      </c>
      <c r="D292" s="7">
        <v>14325</v>
      </c>
      <c r="E292" s="37">
        <v>0</v>
      </c>
      <c r="F292" s="38">
        <f>VLOOKUP(A292,'1-1-2024 Rates-Revenue'!$A$9:$O$599,15,FALSE)</f>
        <v>4364684.25</v>
      </c>
      <c r="G292" s="38">
        <f t="shared" si="16"/>
        <v>29272.372766449844</v>
      </c>
      <c r="H292" s="38">
        <f t="shared" si="19"/>
        <v>13094052.75</v>
      </c>
      <c r="I292" s="38">
        <f t="shared" si="17"/>
        <v>81887.874025141253</v>
      </c>
      <c r="J292" s="8">
        <f t="shared" si="18"/>
        <v>52615.5</v>
      </c>
      <c r="L292" s="7"/>
    </row>
    <row r="293" spans="1:12" x14ac:dyDescent="0.25">
      <c r="A293" s="6" t="s">
        <v>502</v>
      </c>
      <c r="B293" s="2" t="s">
        <v>503</v>
      </c>
      <c r="C293" s="2">
        <v>3</v>
      </c>
      <c r="D293" s="7">
        <v>117292</v>
      </c>
      <c r="E293" s="37">
        <v>0</v>
      </c>
      <c r="F293" s="38">
        <f>VLOOKUP(A293,'1-1-2024 Rates-Revenue'!$A$9:$O$599,15,FALSE)</f>
        <v>32743986.640000001</v>
      </c>
      <c r="G293" s="38">
        <f t="shared" si="16"/>
        <v>219602.18148328451</v>
      </c>
      <c r="H293" s="38">
        <f t="shared" si="19"/>
        <v>49115979.960000001</v>
      </c>
      <c r="I293" s="38">
        <f t="shared" si="17"/>
        <v>307162.59177937417</v>
      </c>
      <c r="J293" s="8">
        <f t="shared" si="18"/>
        <v>87560.41</v>
      </c>
      <c r="L293" s="7"/>
    </row>
    <row r="294" spans="1:12" x14ac:dyDescent="0.25">
      <c r="A294" s="6" t="s">
        <v>504</v>
      </c>
      <c r="B294" s="2" t="s">
        <v>505</v>
      </c>
      <c r="C294" s="2">
        <v>5</v>
      </c>
      <c r="D294" s="7">
        <v>19405</v>
      </c>
      <c r="E294" s="37">
        <v>0</v>
      </c>
      <c r="F294" s="38">
        <f>VLOOKUP(A294,'1-1-2024 Rates-Revenue'!$A$9:$O$599,15,FALSE)</f>
        <v>6464302.3300000001</v>
      </c>
      <c r="G294" s="38">
        <f t="shared" si="16"/>
        <v>43353.758631862147</v>
      </c>
      <c r="H294" s="38">
        <f t="shared" si="19"/>
        <v>0</v>
      </c>
      <c r="I294" s="38">
        <f t="shared" si="17"/>
        <v>0</v>
      </c>
      <c r="J294" s="8">
        <f t="shared" si="18"/>
        <v>-43353.760000000002</v>
      </c>
      <c r="L294" s="7"/>
    </row>
    <row r="295" spans="1:12" x14ac:dyDescent="0.25">
      <c r="A295" s="6" t="s">
        <v>506</v>
      </c>
      <c r="B295" s="2" t="s">
        <v>507</v>
      </c>
      <c r="C295" s="2">
        <v>4</v>
      </c>
      <c r="D295" s="7">
        <v>78841</v>
      </c>
      <c r="E295" s="37">
        <v>0</v>
      </c>
      <c r="F295" s="38">
        <f>VLOOKUP(A295,'1-1-2024 Rates-Revenue'!$A$9:$O$599,15,FALSE)</f>
        <v>29016641.640000001</v>
      </c>
      <c r="G295" s="38">
        <f t="shared" si="16"/>
        <v>194604.21461565534</v>
      </c>
      <c r="H295" s="38">
        <f t="shared" si="19"/>
        <v>0</v>
      </c>
      <c r="I295" s="38">
        <f t="shared" si="17"/>
        <v>0</v>
      </c>
      <c r="J295" s="8">
        <f t="shared" si="18"/>
        <v>-194604.21</v>
      </c>
      <c r="L295" s="7"/>
    </row>
    <row r="296" spans="1:12" x14ac:dyDescent="0.25">
      <c r="A296" s="6" t="s">
        <v>508</v>
      </c>
      <c r="B296" s="2" t="s">
        <v>509</v>
      </c>
      <c r="C296" s="2">
        <v>3</v>
      </c>
      <c r="D296" s="7">
        <v>28994</v>
      </c>
      <c r="E296" s="37">
        <v>1</v>
      </c>
      <c r="F296" s="38">
        <f>VLOOKUP(A296,'1-1-2024 Rates-Revenue'!$A$9:$O$599,15,FALSE)</f>
        <v>5970788.2000000002</v>
      </c>
      <c r="G296" s="38">
        <f t="shared" si="16"/>
        <v>40043.936259517533</v>
      </c>
      <c r="H296" s="38">
        <f t="shared" si="19"/>
        <v>0</v>
      </c>
      <c r="I296" s="38">
        <f t="shared" si="17"/>
        <v>0</v>
      </c>
      <c r="J296" s="8">
        <f t="shared" si="18"/>
        <v>-40043.94</v>
      </c>
      <c r="L296" s="7"/>
    </row>
    <row r="297" spans="1:12" x14ac:dyDescent="0.25">
      <c r="A297" s="6" t="s">
        <v>1285</v>
      </c>
      <c r="B297" s="2" t="s">
        <v>1332</v>
      </c>
      <c r="C297" s="2">
        <v>4</v>
      </c>
      <c r="D297" s="7">
        <v>57582</v>
      </c>
      <c r="E297" s="37">
        <v>0</v>
      </c>
      <c r="F297" s="38">
        <f>VLOOKUP(A297,'1-1-2024 Rates-Revenue'!$A$9:$O$599,15,FALSE)</f>
        <v>18744960.669999998</v>
      </c>
      <c r="G297" s="38">
        <f t="shared" si="16"/>
        <v>125715.73218032469</v>
      </c>
      <c r="H297" s="38">
        <f t="shared" si="19"/>
        <v>0</v>
      </c>
      <c r="I297" s="38">
        <f t="shared" si="17"/>
        <v>0</v>
      </c>
      <c r="J297" s="8">
        <f t="shared" si="18"/>
        <v>-125715.73</v>
      </c>
      <c r="L297" s="7"/>
    </row>
    <row r="298" spans="1:12" x14ac:dyDescent="0.25">
      <c r="A298" s="6" t="s">
        <v>511</v>
      </c>
      <c r="B298" s="2" t="s">
        <v>512</v>
      </c>
      <c r="C298" s="2">
        <v>3</v>
      </c>
      <c r="D298" s="7">
        <v>39512</v>
      </c>
      <c r="E298" s="37">
        <v>0</v>
      </c>
      <c r="F298" s="38">
        <f>VLOOKUP(A298,'1-1-2024 Rates-Revenue'!$A$9:$O$599,15,FALSE)</f>
        <v>10320396.789999999</v>
      </c>
      <c r="G298" s="38">
        <f t="shared" si="16"/>
        <v>69215.201978139055</v>
      </c>
      <c r="H298" s="38">
        <f t="shared" si="19"/>
        <v>15480595.184999999</v>
      </c>
      <c r="I298" s="38">
        <f t="shared" si="17"/>
        <v>96812.885402763335</v>
      </c>
      <c r="J298" s="8">
        <f t="shared" si="18"/>
        <v>27597.68</v>
      </c>
      <c r="L298" s="7"/>
    </row>
    <row r="299" spans="1:12" x14ac:dyDescent="0.25">
      <c r="A299" s="6" t="s">
        <v>513</v>
      </c>
      <c r="B299" s="2" t="s">
        <v>514</v>
      </c>
      <c r="C299" s="2">
        <v>1</v>
      </c>
      <c r="D299" s="7">
        <v>14592</v>
      </c>
      <c r="E299" s="37">
        <v>0</v>
      </c>
      <c r="F299" s="38">
        <f>VLOOKUP(A299,'1-1-2024 Rates-Revenue'!$A$9:$O$599,15,FALSE)</f>
        <v>2924236.7999999998</v>
      </c>
      <c r="G299" s="38">
        <f t="shared" si="16"/>
        <v>19611.80804017391</v>
      </c>
      <c r="H299" s="38">
        <f t="shared" si="19"/>
        <v>8772710.3999999985</v>
      </c>
      <c r="I299" s="38">
        <f t="shared" si="17"/>
        <v>54862.968540755755</v>
      </c>
      <c r="J299" s="8">
        <f t="shared" si="18"/>
        <v>35251.160000000003</v>
      </c>
      <c r="L299" s="7"/>
    </row>
    <row r="300" spans="1:12" x14ac:dyDescent="0.25">
      <c r="A300" s="6" t="s">
        <v>771</v>
      </c>
      <c r="B300" s="2" t="s">
        <v>1220</v>
      </c>
      <c r="C300" s="2">
        <v>5</v>
      </c>
      <c r="D300" s="7">
        <v>37907</v>
      </c>
      <c r="E300" s="37">
        <v>0</v>
      </c>
      <c r="F300" s="38">
        <f>VLOOKUP(A300,'1-1-2024 Rates-Revenue'!$A$9:$O$599,15,FALSE)</f>
        <v>7972862.25</v>
      </c>
      <c r="G300" s="38">
        <f t="shared" si="16"/>
        <v>53471.129279868539</v>
      </c>
      <c r="H300" s="38">
        <f t="shared" si="19"/>
        <v>0</v>
      </c>
      <c r="I300" s="38">
        <f t="shared" si="17"/>
        <v>0</v>
      </c>
      <c r="J300" s="8">
        <f t="shared" si="18"/>
        <v>-53471.13</v>
      </c>
      <c r="L300" s="7"/>
    </row>
    <row r="301" spans="1:12" x14ac:dyDescent="0.25">
      <c r="A301" s="6" t="s">
        <v>515</v>
      </c>
      <c r="B301" s="2" t="s">
        <v>516</v>
      </c>
      <c r="C301" s="2">
        <v>4</v>
      </c>
      <c r="D301" s="7">
        <v>79417</v>
      </c>
      <c r="E301" s="37">
        <v>0</v>
      </c>
      <c r="F301" s="38">
        <f>VLOOKUP(A301,'1-1-2024 Rates-Revenue'!$A$9:$O$599,15,FALSE)</f>
        <v>27337518.350000001</v>
      </c>
      <c r="G301" s="38">
        <f t="shared" si="16"/>
        <v>183342.93658260914</v>
      </c>
      <c r="H301" s="38">
        <f t="shared" si="19"/>
        <v>0</v>
      </c>
      <c r="I301" s="38">
        <f t="shared" si="17"/>
        <v>0</v>
      </c>
      <c r="J301" s="8">
        <f t="shared" si="18"/>
        <v>-183342.94</v>
      </c>
      <c r="L301" s="7"/>
    </row>
    <row r="302" spans="1:12" x14ac:dyDescent="0.25">
      <c r="A302" s="6" t="s">
        <v>517</v>
      </c>
      <c r="B302" s="2" t="s">
        <v>518</v>
      </c>
      <c r="C302" s="2">
        <v>5</v>
      </c>
      <c r="D302" s="7">
        <v>11787</v>
      </c>
      <c r="E302" s="37">
        <v>0</v>
      </c>
      <c r="F302" s="38">
        <f>VLOOKUP(A302,'1-1-2024 Rates-Revenue'!$A$9:$O$599,15,FALSE)</f>
        <v>2622489.6300000004</v>
      </c>
      <c r="G302" s="38">
        <f t="shared" si="16"/>
        <v>17588.097930682874</v>
      </c>
      <c r="H302" s="38">
        <f t="shared" si="19"/>
        <v>0</v>
      </c>
      <c r="I302" s="38">
        <f t="shared" si="17"/>
        <v>0</v>
      </c>
      <c r="J302" s="8">
        <f t="shared" si="18"/>
        <v>-17588.099999999999</v>
      </c>
      <c r="L302" s="7"/>
    </row>
    <row r="303" spans="1:12" x14ac:dyDescent="0.25">
      <c r="A303" s="6" t="s">
        <v>519</v>
      </c>
      <c r="B303" s="2" t="s">
        <v>520</v>
      </c>
      <c r="C303" s="2">
        <v>2</v>
      </c>
      <c r="D303" s="7">
        <v>39878</v>
      </c>
      <c r="E303" s="37">
        <v>0</v>
      </c>
      <c r="F303" s="38">
        <f>VLOOKUP(A303,'1-1-2024 Rates-Revenue'!$A$9:$O$599,15,FALSE)</f>
        <v>13614053.98</v>
      </c>
      <c r="G303" s="38">
        <f t="shared" si="16"/>
        <v>91304.580157231336</v>
      </c>
      <c r="H303" s="38">
        <f t="shared" si="19"/>
        <v>30631621.455000002</v>
      </c>
      <c r="I303" s="38">
        <f t="shared" si="17"/>
        <v>191564.70550287448</v>
      </c>
      <c r="J303" s="8">
        <f t="shared" si="18"/>
        <v>100260.13</v>
      </c>
      <c r="L303" s="7"/>
    </row>
    <row r="304" spans="1:12" x14ac:dyDescent="0.25">
      <c r="A304" s="6" t="s">
        <v>521</v>
      </c>
      <c r="B304" s="2" t="s">
        <v>522</v>
      </c>
      <c r="C304" s="2">
        <v>2</v>
      </c>
      <c r="D304" s="7">
        <v>17032</v>
      </c>
      <c r="E304" s="37">
        <v>0</v>
      </c>
      <c r="F304" s="38">
        <f>VLOOKUP(A304,'1-1-2024 Rates-Revenue'!$A$9:$O$599,15,FALSE)</f>
        <v>4500823.8</v>
      </c>
      <c r="G304" s="38">
        <f t="shared" si="16"/>
        <v>30185.411929788341</v>
      </c>
      <c r="H304" s="38">
        <f t="shared" si="19"/>
        <v>10126853.549999999</v>
      </c>
      <c r="I304" s="38">
        <f t="shared" si="17"/>
        <v>63331.538646310575</v>
      </c>
      <c r="J304" s="8">
        <f t="shared" si="18"/>
        <v>33146.129999999997</v>
      </c>
      <c r="L304" s="7"/>
    </row>
    <row r="305" spans="1:12" x14ac:dyDescent="0.25">
      <c r="A305" s="6" t="s">
        <v>523</v>
      </c>
      <c r="B305" s="2" t="s">
        <v>524</v>
      </c>
      <c r="C305" s="2">
        <v>1</v>
      </c>
      <c r="D305" s="7">
        <v>11300</v>
      </c>
      <c r="E305" s="37">
        <v>0</v>
      </c>
      <c r="F305" s="38">
        <f>VLOOKUP(A305,'1-1-2024 Rates-Revenue'!$A$9:$O$599,15,FALSE)</f>
        <v>3296211.3</v>
      </c>
      <c r="G305" s="38">
        <f t="shared" si="16"/>
        <v>22106.507679354865</v>
      </c>
      <c r="H305" s="38">
        <f t="shared" si="19"/>
        <v>9888633.8999999985</v>
      </c>
      <c r="I305" s="38">
        <f t="shared" si="17"/>
        <v>61841.755378902148</v>
      </c>
      <c r="J305" s="8">
        <f t="shared" si="18"/>
        <v>39735.25</v>
      </c>
      <c r="L305" s="7"/>
    </row>
    <row r="306" spans="1:12" x14ac:dyDescent="0.25">
      <c r="A306" s="6" t="s">
        <v>525</v>
      </c>
      <c r="B306" s="2" t="s">
        <v>526</v>
      </c>
      <c r="C306" s="2">
        <v>2</v>
      </c>
      <c r="D306" s="7">
        <v>76929</v>
      </c>
      <c r="E306" s="37">
        <v>0</v>
      </c>
      <c r="F306" s="38">
        <f>VLOOKUP(A306,'1-1-2024 Rates-Revenue'!$A$9:$O$599,15,FALSE)</f>
        <v>29633050.800000001</v>
      </c>
      <c r="G306" s="38">
        <f t="shared" si="16"/>
        <v>198738.24990312752</v>
      </c>
      <c r="H306" s="38">
        <f t="shared" si="19"/>
        <v>66674364.300000004</v>
      </c>
      <c r="I306" s="38">
        <f t="shared" si="17"/>
        <v>416969.60053141491</v>
      </c>
      <c r="J306" s="8">
        <f t="shared" si="18"/>
        <v>218231.35</v>
      </c>
      <c r="L306" s="7"/>
    </row>
    <row r="307" spans="1:12" x14ac:dyDescent="0.25">
      <c r="A307" s="6" t="s">
        <v>1172</v>
      </c>
      <c r="B307" s="2" t="s">
        <v>1221</v>
      </c>
      <c r="C307" s="2">
        <v>5</v>
      </c>
      <c r="D307" s="7">
        <v>19491</v>
      </c>
      <c r="E307" s="37">
        <v>0</v>
      </c>
      <c r="F307" s="38">
        <f>VLOOKUP(A307,'1-1-2024 Rates-Revenue'!$A$9:$O$599,15,FALSE)</f>
        <v>5299049.1099999994</v>
      </c>
      <c r="G307" s="38">
        <f t="shared" si="16"/>
        <v>35538.822964260078</v>
      </c>
      <c r="H307" s="38">
        <f t="shared" si="19"/>
        <v>0</v>
      </c>
      <c r="I307" s="38">
        <f t="shared" si="17"/>
        <v>0</v>
      </c>
      <c r="J307" s="8">
        <f t="shared" si="18"/>
        <v>-35538.82</v>
      </c>
      <c r="L307" s="7"/>
    </row>
    <row r="308" spans="1:12" x14ac:dyDescent="0.25">
      <c r="A308" s="6" t="s">
        <v>528</v>
      </c>
      <c r="B308" s="2" t="s">
        <v>529</v>
      </c>
      <c r="C308" s="2">
        <v>4</v>
      </c>
      <c r="D308" s="7">
        <v>78952</v>
      </c>
      <c r="E308" s="37">
        <v>0</v>
      </c>
      <c r="F308" s="38">
        <f>VLOOKUP(A308,'1-1-2024 Rates-Revenue'!$A$9:$O$599,15,FALSE)</f>
        <v>26400169.039999999</v>
      </c>
      <c r="G308" s="38">
        <f t="shared" si="16"/>
        <v>177056.47074840943</v>
      </c>
      <c r="H308" s="38">
        <f t="shared" si="19"/>
        <v>0</v>
      </c>
      <c r="I308" s="38">
        <f t="shared" si="17"/>
        <v>0</v>
      </c>
      <c r="J308" s="8">
        <f t="shared" si="18"/>
        <v>-177056.47</v>
      </c>
      <c r="L308" s="7"/>
    </row>
    <row r="309" spans="1:12" x14ac:dyDescent="0.25">
      <c r="A309" s="6" t="s">
        <v>530</v>
      </c>
      <c r="B309" s="2" t="s">
        <v>531</v>
      </c>
      <c r="C309" s="2">
        <v>3</v>
      </c>
      <c r="D309" s="7">
        <v>79516</v>
      </c>
      <c r="E309" s="37">
        <v>0</v>
      </c>
      <c r="F309" s="38">
        <f>VLOOKUP(A309,'1-1-2024 Rates-Revenue'!$A$9:$O$599,15,FALSE)</f>
        <v>30506105.23</v>
      </c>
      <c r="G309" s="38">
        <f t="shared" si="16"/>
        <v>204593.51302333156</v>
      </c>
      <c r="H309" s="38">
        <f t="shared" si="19"/>
        <v>45759157.844999999</v>
      </c>
      <c r="I309" s="38">
        <f t="shared" si="17"/>
        <v>286169.62407669495</v>
      </c>
      <c r="J309" s="8">
        <f t="shared" si="18"/>
        <v>81576.11</v>
      </c>
      <c r="L309" s="7"/>
    </row>
    <row r="310" spans="1:12" x14ac:dyDescent="0.25">
      <c r="A310" s="6" t="s">
        <v>532</v>
      </c>
      <c r="B310" s="2" t="s">
        <v>533</v>
      </c>
      <c r="C310" s="2">
        <v>2</v>
      </c>
      <c r="D310" s="7">
        <v>31405</v>
      </c>
      <c r="E310" s="37">
        <v>0</v>
      </c>
      <c r="F310" s="38">
        <f>VLOOKUP(A310,'1-1-2024 Rates-Revenue'!$A$9:$O$599,15,FALSE)</f>
        <v>8272705.1000000006</v>
      </c>
      <c r="G310" s="38">
        <f t="shared" si="16"/>
        <v>55482.067797713149</v>
      </c>
      <c r="H310" s="38">
        <f t="shared" si="19"/>
        <v>18613586.475000001</v>
      </c>
      <c r="I310" s="38">
        <f t="shared" si="17"/>
        <v>116406.05498712941</v>
      </c>
      <c r="J310" s="8">
        <f t="shared" si="18"/>
        <v>60923.99</v>
      </c>
      <c r="L310" s="7"/>
    </row>
    <row r="311" spans="1:12" x14ac:dyDescent="0.25">
      <c r="A311" s="6" t="s">
        <v>534</v>
      </c>
      <c r="B311" s="2" t="s">
        <v>535</v>
      </c>
      <c r="C311" s="2">
        <v>1</v>
      </c>
      <c r="D311" s="7">
        <v>14073</v>
      </c>
      <c r="E311" s="37">
        <v>0</v>
      </c>
      <c r="F311" s="38">
        <f>VLOOKUP(A311,'1-1-2024 Rates-Revenue'!$A$9:$O$599,15,FALSE)</f>
        <v>3171998.39</v>
      </c>
      <c r="G311" s="38">
        <f t="shared" si="16"/>
        <v>21273.456215454473</v>
      </c>
      <c r="H311" s="38">
        <f t="shared" si="19"/>
        <v>9515995.1699999999</v>
      </c>
      <c r="I311" s="38">
        <f t="shared" si="17"/>
        <v>59511.339123390389</v>
      </c>
      <c r="J311" s="8">
        <f t="shared" si="18"/>
        <v>38237.879999999997</v>
      </c>
      <c r="L311" s="7"/>
    </row>
    <row r="312" spans="1:12" x14ac:dyDescent="0.25">
      <c r="A312" s="6" t="s">
        <v>536</v>
      </c>
      <c r="B312" s="2" t="s">
        <v>537</v>
      </c>
      <c r="C312" s="2">
        <v>2</v>
      </c>
      <c r="D312" s="7">
        <v>50798</v>
      </c>
      <c r="E312" s="37">
        <v>0</v>
      </c>
      <c r="F312" s="38">
        <f>VLOOKUP(A312,'1-1-2024 Rates-Revenue'!$A$9:$O$599,15,FALSE)</f>
        <v>12288250.139999999</v>
      </c>
      <c r="G312" s="38">
        <f t="shared" si="16"/>
        <v>82412.889029821439</v>
      </c>
      <c r="H312" s="38">
        <f t="shared" si="19"/>
        <v>27648562.814999998</v>
      </c>
      <c r="I312" s="38">
        <f t="shared" si="17"/>
        <v>172909.18801063517</v>
      </c>
      <c r="J312" s="8">
        <f t="shared" si="18"/>
        <v>90496.3</v>
      </c>
      <c r="L312" s="7"/>
    </row>
    <row r="313" spans="1:12" x14ac:dyDescent="0.25">
      <c r="A313" s="6" t="s">
        <v>538</v>
      </c>
      <c r="B313" s="2" t="s">
        <v>539</v>
      </c>
      <c r="C313" s="2">
        <v>3</v>
      </c>
      <c r="D313" s="7">
        <v>40705</v>
      </c>
      <c r="E313" s="37">
        <v>0</v>
      </c>
      <c r="F313" s="38">
        <f>VLOOKUP(A313,'1-1-2024 Rates-Revenue'!$A$9:$O$599,15,FALSE)</f>
        <v>8717430.2199999988</v>
      </c>
      <c r="G313" s="38">
        <f t="shared" si="16"/>
        <v>58464.679768153866</v>
      </c>
      <c r="H313" s="38">
        <f t="shared" si="19"/>
        <v>13076145.329999998</v>
      </c>
      <c r="I313" s="38">
        <f t="shared" si="17"/>
        <v>81775.884209530079</v>
      </c>
      <c r="J313" s="8">
        <f t="shared" si="18"/>
        <v>23311.200000000001</v>
      </c>
      <c r="L313" s="7"/>
    </row>
    <row r="314" spans="1:12" x14ac:dyDescent="0.25">
      <c r="A314" s="6" t="s">
        <v>540</v>
      </c>
      <c r="B314" s="2" t="s">
        <v>541</v>
      </c>
      <c r="C314" s="2">
        <v>2</v>
      </c>
      <c r="D314" s="7">
        <v>47361</v>
      </c>
      <c r="E314" s="37">
        <v>0</v>
      </c>
      <c r="F314" s="38">
        <f>VLOOKUP(A314,'1-1-2024 Rates-Revenue'!$A$9:$O$599,15,FALSE)</f>
        <v>11219347.289999999</v>
      </c>
      <c r="G314" s="38">
        <f t="shared" si="16"/>
        <v>75244.140757521891</v>
      </c>
      <c r="H314" s="38">
        <f t="shared" si="19"/>
        <v>25243531.402499996</v>
      </c>
      <c r="I314" s="38">
        <f t="shared" si="17"/>
        <v>157868.54986036441</v>
      </c>
      <c r="J314" s="8">
        <f t="shared" si="18"/>
        <v>82624.41</v>
      </c>
      <c r="L314" s="7"/>
    </row>
    <row r="315" spans="1:12" x14ac:dyDescent="0.25">
      <c r="A315" s="6" t="s">
        <v>542</v>
      </c>
      <c r="B315" s="2" t="s">
        <v>543</v>
      </c>
      <c r="C315" s="2">
        <v>2</v>
      </c>
      <c r="D315" s="7">
        <v>7387</v>
      </c>
      <c r="E315" s="37">
        <v>0</v>
      </c>
      <c r="F315" s="38">
        <f>VLOOKUP(A315,'1-1-2024 Rates-Revenue'!$A$9:$O$599,15,FALSE)</f>
        <v>2219750.21</v>
      </c>
      <c r="G315" s="38">
        <f t="shared" si="16"/>
        <v>14887.069000587002</v>
      </c>
      <c r="H315" s="38">
        <f t="shared" si="19"/>
        <v>4994437.9725000001</v>
      </c>
      <c r="I315" s="38">
        <f t="shared" si="17"/>
        <v>31234.325638291157</v>
      </c>
      <c r="J315" s="8">
        <f t="shared" si="18"/>
        <v>16347.26</v>
      </c>
      <c r="L315" s="7"/>
    </row>
    <row r="316" spans="1:12" x14ac:dyDescent="0.25">
      <c r="A316" s="6" t="s">
        <v>544</v>
      </c>
      <c r="B316" s="2" t="s">
        <v>545</v>
      </c>
      <c r="C316" s="2">
        <v>2</v>
      </c>
      <c r="D316" s="7">
        <v>15348</v>
      </c>
      <c r="E316" s="37">
        <v>0</v>
      </c>
      <c r="F316" s="38">
        <f>VLOOKUP(A316,'1-1-2024 Rates-Revenue'!$A$9:$O$599,15,FALSE)</f>
        <v>3842689.7399999998</v>
      </c>
      <c r="G316" s="38">
        <f t="shared" si="16"/>
        <v>25771.542694088861</v>
      </c>
      <c r="H316" s="38">
        <f t="shared" si="19"/>
        <v>8646051.9149999991</v>
      </c>
      <c r="I316" s="38">
        <f t="shared" si="17"/>
        <v>54070.868931725592</v>
      </c>
      <c r="J316" s="8">
        <f t="shared" si="18"/>
        <v>28299.33</v>
      </c>
      <c r="L316" s="7"/>
    </row>
    <row r="317" spans="1:12" x14ac:dyDescent="0.25">
      <c r="A317" s="6" t="s">
        <v>546</v>
      </c>
      <c r="B317" s="2" t="s">
        <v>547</v>
      </c>
      <c r="C317" s="2">
        <v>4</v>
      </c>
      <c r="D317" s="7">
        <v>21859</v>
      </c>
      <c r="E317" s="37">
        <v>0</v>
      </c>
      <c r="F317" s="38">
        <f>VLOOKUP(A317,'1-1-2024 Rates-Revenue'!$A$9:$O$599,15,FALSE)</f>
        <v>6481098.1699999999</v>
      </c>
      <c r="G317" s="38">
        <f t="shared" si="16"/>
        <v>43466.402310360922</v>
      </c>
      <c r="H317" s="38">
        <f t="shared" si="19"/>
        <v>0</v>
      </c>
      <c r="I317" s="38">
        <f t="shared" si="17"/>
        <v>0</v>
      </c>
      <c r="J317" s="8">
        <f t="shared" si="18"/>
        <v>-43466.400000000001</v>
      </c>
      <c r="L317" s="7"/>
    </row>
    <row r="318" spans="1:12" x14ac:dyDescent="0.25">
      <c r="A318" s="6" t="s">
        <v>549</v>
      </c>
      <c r="B318" s="2" t="s">
        <v>550</v>
      </c>
      <c r="C318" s="2">
        <v>5</v>
      </c>
      <c r="D318" s="7">
        <v>85963</v>
      </c>
      <c r="E318" s="37">
        <v>0</v>
      </c>
      <c r="F318" s="38">
        <f>VLOOKUP(A318,'1-1-2024 Rates-Revenue'!$A$9:$O$599,15,FALSE)</f>
        <v>28728589.120000001</v>
      </c>
      <c r="G318" s="38">
        <f t="shared" si="16"/>
        <v>192672.34961493843</v>
      </c>
      <c r="H318" s="38">
        <f t="shared" si="19"/>
        <v>0</v>
      </c>
      <c r="I318" s="38">
        <f t="shared" si="17"/>
        <v>0</v>
      </c>
      <c r="J318" s="8">
        <f t="shared" si="18"/>
        <v>-192672.35</v>
      </c>
      <c r="L318" s="7"/>
    </row>
    <row r="319" spans="1:12" x14ac:dyDescent="0.25">
      <c r="A319" s="6" t="s">
        <v>551</v>
      </c>
      <c r="B319" s="2" t="s">
        <v>552</v>
      </c>
      <c r="C319" s="2">
        <v>4</v>
      </c>
      <c r="D319" s="7">
        <v>65497</v>
      </c>
      <c r="E319" s="37">
        <v>0</v>
      </c>
      <c r="F319" s="38">
        <f>VLOOKUP(A319,'1-1-2024 Rates-Revenue'!$A$9:$O$599,15,FALSE)</f>
        <v>19327573.149999999</v>
      </c>
      <c r="G319" s="38">
        <f t="shared" si="16"/>
        <v>129623.10524928056</v>
      </c>
      <c r="H319" s="38">
        <f t="shared" si="19"/>
        <v>0</v>
      </c>
      <c r="I319" s="38">
        <f t="shared" si="17"/>
        <v>0</v>
      </c>
      <c r="J319" s="8">
        <f t="shared" si="18"/>
        <v>-129623.11</v>
      </c>
      <c r="L319" s="7"/>
    </row>
    <row r="320" spans="1:12" x14ac:dyDescent="0.25">
      <c r="A320" s="6" t="s">
        <v>553</v>
      </c>
      <c r="B320" s="2" t="s">
        <v>554</v>
      </c>
      <c r="C320" s="2">
        <v>2</v>
      </c>
      <c r="D320" s="7">
        <v>34612</v>
      </c>
      <c r="E320" s="37">
        <v>0</v>
      </c>
      <c r="F320" s="38">
        <f>VLOOKUP(A320,'1-1-2024 Rates-Revenue'!$A$9:$O$599,15,FALSE)</f>
        <v>9931673.5999999996</v>
      </c>
      <c r="G320" s="38">
        <f t="shared" si="16"/>
        <v>66608.174878608654</v>
      </c>
      <c r="H320" s="38">
        <f t="shared" si="19"/>
        <v>22346265.599999998</v>
      </c>
      <c r="I320" s="38">
        <f t="shared" si="17"/>
        <v>139749.56549530831</v>
      </c>
      <c r="J320" s="8">
        <f t="shared" si="18"/>
        <v>73141.39</v>
      </c>
      <c r="L320" s="7"/>
    </row>
    <row r="321" spans="1:12" x14ac:dyDescent="0.25">
      <c r="A321" s="6" t="s">
        <v>555</v>
      </c>
      <c r="B321" s="2" t="s">
        <v>556</v>
      </c>
      <c r="C321" s="2">
        <v>3</v>
      </c>
      <c r="D321" s="7">
        <v>57539</v>
      </c>
      <c r="E321" s="37">
        <v>0</v>
      </c>
      <c r="F321" s="38">
        <f>VLOOKUP(A321,'1-1-2024 Rates-Revenue'!$A$9:$O$599,15,FALSE)</f>
        <v>17453226.620000001</v>
      </c>
      <c r="G321" s="38">
        <f t="shared" si="16"/>
        <v>117052.53492230634</v>
      </c>
      <c r="H321" s="38">
        <f t="shared" si="19"/>
        <v>26179839.93</v>
      </c>
      <c r="I321" s="38">
        <f t="shared" si="17"/>
        <v>163724.0566474885</v>
      </c>
      <c r="J321" s="8">
        <f t="shared" si="18"/>
        <v>46671.519999999997</v>
      </c>
      <c r="L321" s="7"/>
    </row>
    <row r="322" spans="1:12" x14ac:dyDescent="0.25">
      <c r="A322" s="6" t="s">
        <v>557</v>
      </c>
      <c r="B322" s="2" t="s">
        <v>558</v>
      </c>
      <c r="C322" s="2">
        <v>4</v>
      </c>
      <c r="D322" s="7">
        <v>17877</v>
      </c>
      <c r="E322" s="37">
        <v>0</v>
      </c>
      <c r="F322" s="38">
        <f>VLOOKUP(A322,'1-1-2024 Rates-Revenue'!$A$9:$O$599,15,FALSE)</f>
        <v>5845842.9700000016</v>
      </c>
      <c r="G322" s="38">
        <f t="shared" si="16"/>
        <v>39205.973387873433</v>
      </c>
      <c r="H322" s="38">
        <f t="shared" si="19"/>
        <v>0</v>
      </c>
      <c r="I322" s="38">
        <f t="shared" si="17"/>
        <v>0</v>
      </c>
      <c r="J322" s="8">
        <f t="shared" si="18"/>
        <v>-39205.97</v>
      </c>
      <c r="L322" s="7"/>
    </row>
    <row r="323" spans="1:12" x14ac:dyDescent="0.25">
      <c r="A323" s="6" t="s">
        <v>559</v>
      </c>
      <c r="B323" s="2" t="s">
        <v>560</v>
      </c>
      <c r="C323" s="2">
        <v>1</v>
      </c>
      <c r="D323" s="7">
        <v>11502</v>
      </c>
      <c r="E323" s="37">
        <v>0</v>
      </c>
      <c r="F323" s="38">
        <f>VLOOKUP(A323,'1-1-2024 Rates-Revenue'!$A$9:$O$599,15,FALSE)</f>
        <v>2354170.7799999998</v>
      </c>
      <c r="G323" s="38">
        <f t="shared" si="16"/>
        <v>15788.579581224916</v>
      </c>
      <c r="H323" s="38">
        <f t="shared" si="19"/>
        <v>7062512.3399999999</v>
      </c>
      <c r="I323" s="38">
        <f t="shared" si="17"/>
        <v>44167.694436615544</v>
      </c>
      <c r="J323" s="8">
        <f t="shared" si="18"/>
        <v>28379.11</v>
      </c>
      <c r="L323" s="7"/>
    </row>
    <row r="324" spans="1:12" x14ac:dyDescent="0.25">
      <c r="A324" s="6" t="s">
        <v>561</v>
      </c>
      <c r="B324" s="2" t="s">
        <v>562</v>
      </c>
      <c r="C324" s="2">
        <v>4</v>
      </c>
      <c r="D324" s="7">
        <v>29286</v>
      </c>
      <c r="E324" s="37">
        <v>0</v>
      </c>
      <c r="F324" s="38">
        <f>VLOOKUP(A324,'1-1-2024 Rates-Revenue'!$A$9:$O$599,15,FALSE)</f>
        <v>9486028.2599999998</v>
      </c>
      <c r="G324" s="38">
        <f t="shared" si="16"/>
        <v>63619.391322475989</v>
      </c>
      <c r="H324" s="38">
        <f t="shared" si="19"/>
        <v>0</v>
      </c>
      <c r="I324" s="38">
        <f t="shared" si="17"/>
        <v>0</v>
      </c>
      <c r="J324" s="8">
        <f t="shared" si="18"/>
        <v>-63619.39</v>
      </c>
      <c r="L324" s="7"/>
    </row>
    <row r="325" spans="1:12" x14ac:dyDescent="0.25">
      <c r="A325" s="6" t="s">
        <v>563</v>
      </c>
      <c r="B325" s="2" t="s">
        <v>564</v>
      </c>
      <c r="C325" s="2">
        <v>2</v>
      </c>
      <c r="D325" s="7">
        <v>16667</v>
      </c>
      <c r="E325" s="37">
        <v>0</v>
      </c>
      <c r="F325" s="38">
        <f>VLOOKUP(A325,'1-1-2024 Rates-Revenue'!$A$9:$O$599,15,FALSE)</f>
        <v>4370411.0699999994</v>
      </c>
      <c r="G325" s="38">
        <f t="shared" si="16"/>
        <v>29310.780495441089</v>
      </c>
      <c r="H325" s="38">
        <f t="shared" si="19"/>
        <v>9833424.9074999988</v>
      </c>
      <c r="I325" s="38">
        <f t="shared" si="17"/>
        <v>61496.488171780584</v>
      </c>
      <c r="J325" s="8">
        <f t="shared" si="18"/>
        <v>32185.71</v>
      </c>
      <c r="L325" s="7"/>
    </row>
    <row r="326" spans="1:12" x14ac:dyDescent="0.25">
      <c r="A326" s="6" t="s">
        <v>565</v>
      </c>
      <c r="B326" s="2" t="s">
        <v>566</v>
      </c>
      <c r="C326" s="2">
        <v>1</v>
      </c>
      <c r="D326" s="7">
        <v>1362</v>
      </c>
      <c r="E326" s="37">
        <v>0</v>
      </c>
      <c r="F326" s="38">
        <f>VLOOKUP(A326,'1-1-2024 Rates-Revenue'!$A$9:$O$599,15,FALSE)</f>
        <v>288580.56</v>
      </c>
      <c r="G326" s="38">
        <f t="shared" si="16"/>
        <v>1935.4063757237068</v>
      </c>
      <c r="H326" s="38">
        <f t="shared" si="19"/>
        <v>865741.67999999993</v>
      </c>
      <c r="I326" s="38">
        <f t="shared" si="17"/>
        <v>5414.1942898583584</v>
      </c>
      <c r="J326" s="8">
        <f t="shared" si="18"/>
        <v>3478.79</v>
      </c>
      <c r="L326" s="7"/>
    </row>
    <row r="327" spans="1:12" x14ac:dyDescent="0.25">
      <c r="A327" s="6" t="s">
        <v>1346</v>
      </c>
      <c r="B327" s="2" t="s">
        <v>567</v>
      </c>
      <c r="C327" s="2">
        <v>5</v>
      </c>
      <c r="D327" s="7">
        <v>41473</v>
      </c>
      <c r="E327" s="37">
        <v>0</v>
      </c>
      <c r="F327" s="38">
        <f>VLOOKUP(A327,'1-1-2024 Rates-Revenue'!$A$9:$O$599,15,FALSE)</f>
        <v>13552420.169999998</v>
      </c>
      <c r="G327" s="38">
        <f t="shared" si="16"/>
        <v>90891.224285878983</v>
      </c>
      <c r="H327" s="38">
        <f t="shared" si="19"/>
        <v>0</v>
      </c>
      <c r="I327" s="38">
        <f t="shared" si="17"/>
        <v>0</v>
      </c>
      <c r="J327" s="8">
        <f t="shared" si="18"/>
        <v>-90891.22</v>
      </c>
      <c r="L327" s="7"/>
    </row>
    <row r="328" spans="1:12" x14ac:dyDescent="0.25">
      <c r="A328" s="6" t="s">
        <v>1173</v>
      </c>
      <c r="B328" s="2" t="s">
        <v>1222</v>
      </c>
      <c r="C328" s="2">
        <v>4</v>
      </c>
      <c r="D328" s="7">
        <v>40842</v>
      </c>
      <c r="E328" s="37">
        <v>1</v>
      </c>
      <c r="F328" s="38">
        <f>VLOOKUP(A328,'1-1-2024 Rates-Revenue'!$A$9:$O$599,15,FALSE)</f>
        <v>11649886.760000002</v>
      </c>
      <c r="G328" s="38">
        <f t="shared" ref="G328:G391" si="20">SUM(F328/$F$7)*50000000</f>
        <v>78131.614658184873</v>
      </c>
      <c r="H328" s="38">
        <f t="shared" si="19"/>
        <v>0</v>
      </c>
      <c r="I328" s="38">
        <f t="shared" ref="I328:I391" si="21">SUM(H328/$H$7)*50000000</f>
        <v>0</v>
      </c>
      <c r="J328" s="8">
        <f t="shared" ref="J328:J391" si="22">ROUND(SUM(I328-G328),2)</f>
        <v>-78131.61</v>
      </c>
      <c r="L328" s="7"/>
    </row>
    <row r="329" spans="1:12" x14ac:dyDescent="0.25">
      <c r="A329" s="6" t="s">
        <v>568</v>
      </c>
      <c r="B329" s="2" t="s">
        <v>569</v>
      </c>
      <c r="C329" s="2">
        <v>1</v>
      </c>
      <c r="D329" s="7">
        <v>27012</v>
      </c>
      <c r="E329" s="37">
        <v>0</v>
      </c>
      <c r="F329" s="38">
        <f>VLOOKUP(A329,'1-1-2024 Rates-Revenue'!$A$9:$O$599,15,FALSE)</f>
        <v>6610787.2999999998</v>
      </c>
      <c r="G329" s="38">
        <f t="shared" si="20"/>
        <v>44336.18081887882</v>
      </c>
      <c r="H329" s="38">
        <f t="shared" ref="H329:H392" si="23">IF(E329=1,F329*0,(IF(C329=1,F329*3)+IF(C329=2,F329*2.25)+IF(C329=3,F329*1.5)+IF(C329=4,F329*0)+IF(C329=5,F329*0)))</f>
        <v>19832361.899999999</v>
      </c>
      <c r="I329" s="38">
        <f t="shared" si="21"/>
        <v>124028.05944769167</v>
      </c>
      <c r="J329" s="8">
        <f t="shared" si="22"/>
        <v>79691.88</v>
      </c>
      <c r="L329" s="7"/>
    </row>
    <row r="330" spans="1:12" x14ac:dyDescent="0.25">
      <c r="A330" s="6" t="s">
        <v>570</v>
      </c>
      <c r="B330" s="2" t="s">
        <v>571</v>
      </c>
      <c r="C330" s="2">
        <v>1</v>
      </c>
      <c r="D330" s="7">
        <v>24832</v>
      </c>
      <c r="E330" s="37">
        <v>0</v>
      </c>
      <c r="F330" s="38">
        <f>VLOOKUP(A330,'1-1-2024 Rates-Revenue'!$A$9:$O$599,15,FALSE)</f>
        <v>5337611.120000001</v>
      </c>
      <c r="G330" s="38">
        <f t="shared" si="20"/>
        <v>35797.444542978767</v>
      </c>
      <c r="H330" s="38">
        <f t="shared" si="23"/>
        <v>16012833.360000003</v>
      </c>
      <c r="I330" s="38">
        <f t="shared" si="21"/>
        <v>100141.40816480669</v>
      </c>
      <c r="J330" s="8">
        <f t="shared" si="22"/>
        <v>64343.96</v>
      </c>
      <c r="L330" s="7"/>
    </row>
    <row r="331" spans="1:12" x14ac:dyDescent="0.25">
      <c r="A331" s="6" t="s">
        <v>1174</v>
      </c>
      <c r="B331" s="2" t="s">
        <v>1263</v>
      </c>
      <c r="C331" s="2">
        <v>5</v>
      </c>
      <c r="D331" s="7">
        <v>18494</v>
      </c>
      <c r="E331" s="37">
        <v>0</v>
      </c>
      <c r="F331" s="38">
        <f>VLOOKUP(A331,'1-1-2024 Rates-Revenue'!$A$9:$O$599,15,FALSE)</f>
        <v>4096433.95</v>
      </c>
      <c r="G331" s="38">
        <f t="shared" si="20"/>
        <v>27473.314157270499</v>
      </c>
      <c r="H331" s="38">
        <f t="shared" si="23"/>
        <v>0</v>
      </c>
      <c r="I331" s="38">
        <f t="shared" si="21"/>
        <v>0</v>
      </c>
      <c r="J331" s="8">
        <f t="shared" si="22"/>
        <v>-27473.31</v>
      </c>
      <c r="L331" s="7"/>
    </row>
    <row r="332" spans="1:12" x14ac:dyDescent="0.25">
      <c r="A332" s="6" t="s">
        <v>572</v>
      </c>
      <c r="B332" s="2" t="s">
        <v>573</v>
      </c>
      <c r="C332" s="2">
        <v>2</v>
      </c>
      <c r="D332" s="7">
        <v>10402</v>
      </c>
      <c r="E332" s="37">
        <v>0</v>
      </c>
      <c r="F332" s="38">
        <f>VLOOKUP(A332,'1-1-2024 Rates-Revenue'!$A$9:$O$599,15,FALSE)</f>
        <v>3053819.1599999997</v>
      </c>
      <c r="G332" s="38">
        <f t="shared" si="20"/>
        <v>20480.870480572961</v>
      </c>
      <c r="H332" s="38">
        <f t="shared" si="23"/>
        <v>6871093.1099999994</v>
      </c>
      <c r="I332" s="38">
        <f t="shared" si="21"/>
        <v>42970.592661366507</v>
      </c>
      <c r="J332" s="8">
        <f t="shared" si="22"/>
        <v>22489.72</v>
      </c>
      <c r="L332" s="7"/>
    </row>
    <row r="333" spans="1:12" x14ac:dyDescent="0.25">
      <c r="A333" s="6" t="s">
        <v>574</v>
      </c>
      <c r="B333" s="2" t="s">
        <v>575</v>
      </c>
      <c r="C333" s="2">
        <v>3</v>
      </c>
      <c r="D333" s="7">
        <v>21414</v>
      </c>
      <c r="E333" s="37">
        <v>0</v>
      </c>
      <c r="F333" s="38">
        <f>VLOOKUP(A333,'1-1-2024 Rates-Revenue'!$A$9:$O$599,15,FALSE)</f>
        <v>6569893.379999999</v>
      </c>
      <c r="G333" s="38">
        <f t="shared" si="20"/>
        <v>44061.919955651108</v>
      </c>
      <c r="H333" s="38">
        <f t="shared" si="23"/>
        <v>9854840.0699999984</v>
      </c>
      <c r="I333" s="38">
        <f t="shared" si="21"/>
        <v>61630.414784305336</v>
      </c>
      <c r="J333" s="8">
        <f t="shared" si="22"/>
        <v>17568.490000000002</v>
      </c>
      <c r="L333" s="7"/>
    </row>
    <row r="334" spans="1:12" x14ac:dyDescent="0.25">
      <c r="A334" s="6" t="s">
        <v>576</v>
      </c>
      <c r="B334" s="2" t="s">
        <v>577</v>
      </c>
      <c r="C334" s="2">
        <v>5</v>
      </c>
      <c r="D334" s="7">
        <v>23022</v>
      </c>
      <c r="E334" s="37">
        <v>0</v>
      </c>
      <c r="F334" s="38">
        <f>VLOOKUP(A334,'1-1-2024 Rates-Revenue'!$A$9:$O$599,15,FALSE)</f>
        <v>6245232.379999999</v>
      </c>
      <c r="G334" s="38">
        <f t="shared" si="20"/>
        <v>41884.535001692893</v>
      </c>
      <c r="H334" s="38">
        <f t="shared" si="23"/>
        <v>0</v>
      </c>
      <c r="I334" s="38">
        <f t="shared" si="21"/>
        <v>0</v>
      </c>
      <c r="J334" s="8">
        <f t="shared" si="22"/>
        <v>-41884.54</v>
      </c>
      <c r="L334" s="7"/>
    </row>
    <row r="335" spans="1:12" x14ac:dyDescent="0.25">
      <c r="A335" s="6" t="s">
        <v>1175</v>
      </c>
      <c r="B335" s="2" t="s">
        <v>1223</v>
      </c>
      <c r="C335" s="2">
        <v>4</v>
      </c>
      <c r="D335" s="7">
        <v>37380</v>
      </c>
      <c r="E335" s="37">
        <v>0</v>
      </c>
      <c r="F335" s="38">
        <f>VLOOKUP(A335,'1-1-2024 Rates-Revenue'!$A$9:$O$599,15,FALSE)</f>
        <v>9635759.6399999987</v>
      </c>
      <c r="G335" s="38">
        <f t="shared" si="20"/>
        <v>64623.586017703921</v>
      </c>
      <c r="H335" s="38">
        <f t="shared" si="23"/>
        <v>0</v>
      </c>
      <c r="I335" s="38">
        <f t="shared" si="21"/>
        <v>0</v>
      </c>
      <c r="J335" s="8">
        <f t="shared" si="22"/>
        <v>-64623.59</v>
      </c>
      <c r="L335" s="7"/>
    </row>
    <row r="336" spans="1:12" x14ac:dyDescent="0.25">
      <c r="A336" s="6" t="s">
        <v>578</v>
      </c>
      <c r="B336" s="2" t="s">
        <v>1308</v>
      </c>
      <c r="C336" s="2">
        <v>2</v>
      </c>
      <c r="D336" s="7">
        <v>29179</v>
      </c>
      <c r="E336" s="37">
        <v>0</v>
      </c>
      <c r="F336" s="38">
        <f>VLOOKUP(A336,'1-1-2024 Rates-Revenue'!$A$9:$O$599,15,FALSE)</f>
        <v>6994825.1600000001</v>
      </c>
      <c r="G336" s="38">
        <f t="shared" si="20"/>
        <v>46911.785089531317</v>
      </c>
      <c r="H336" s="38">
        <f t="shared" si="23"/>
        <v>15738356.609999999</v>
      </c>
      <c r="I336" s="38">
        <f t="shared" si="21"/>
        <v>98424.879450896435</v>
      </c>
      <c r="J336" s="8">
        <f t="shared" si="22"/>
        <v>51513.09</v>
      </c>
      <c r="L336" s="7"/>
    </row>
    <row r="337" spans="1:12" x14ac:dyDescent="0.25">
      <c r="A337" s="6" t="s">
        <v>1176</v>
      </c>
      <c r="B337" s="2" t="s">
        <v>1224</v>
      </c>
      <c r="C337" s="2">
        <v>5</v>
      </c>
      <c r="D337" s="7">
        <v>21020</v>
      </c>
      <c r="E337" s="37">
        <v>0</v>
      </c>
      <c r="F337" s="38">
        <f>VLOOKUP(A337,'1-1-2024 Rates-Revenue'!$A$9:$O$599,15,FALSE)</f>
        <v>5931203.3199999994</v>
      </c>
      <c r="G337" s="38">
        <f t="shared" si="20"/>
        <v>39778.454658351257</v>
      </c>
      <c r="H337" s="38">
        <f t="shared" si="23"/>
        <v>0</v>
      </c>
      <c r="I337" s="38">
        <f t="shared" si="21"/>
        <v>0</v>
      </c>
      <c r="J337" s="8">
        <f t="shared" si="22"/>
        <v>-39778.449999999997</v>
      </c>
      <c r="L337" s="7"/>
    </row>
    <row r="338" spans="1:12" x14ac:dyDescent="0.25">
      <c r="A338" s="6" t="s">
        <v>579</v>
      </c>
      <c r="B338" s="2" t="s">
        <v>580</v>
      </c>
      <c r="C338" s="2">
        <v>4</v>
      </c>
      <c r="D338" s="7">
        <v>30498</v>
      </c>
      <c r="E338" s="37">
        <v>0</v>
      </c>
      <c r="F338" s="38">
        <f>VLOOKUP(A338,'1-1-2024 Rates-Revenue'!$A$9:$O$599,15,FALSE)</f>
        <v>9105950.9400000013</v>
      </c>
      <c r="G338" s="38">
        <f t="shared" si="20"/>
        <v>61070.348973968597</v>
      </c>
      <c r="H338" s="38">
        <f t="shared" si="23"/>
        <v>0</v>
      </c>
      <c r="I338" s="38">
        <f t="shared" si="21"/>
        <v>0</v>
      </c>
      <c r="J338" s="8">
        <f t="shared" si="22"/>
        <v>-61070.35</v>
      </c>
      <c r="L338" s="7"/>
    </row>
    <row r="339" spans="1:12" x14ac:dyDescent="0.25">
      <c r="A339" s="6" t="s">
        <v>1177</v>
      </c>
      <c r="B339" s="2" t="s">
        <v>1225</v>
      </c>
      <c r="C339" s="2">
        <v>2</v>
      </c>
      <c r="D339" s="7">
        <v>44757</v>
      </c>
      <c r="E339" s="37">
        <v>0</v>
      </c>
      <c r="F339" s="38">
        <f>VLOOKUP(A339,'1-1-2024 Rates-Revenue'!$A$9:$O$599,15,FALSE)</f>
        <v>11856859.949999999</v>
      </c>
      <c r="G339" s="38">
        <f t="shared" si="20"/>
        <v>79519.709655054612</v>
      </c>
      <c r="H339" s="38">
        <f t="shared" si="23"/>
        <v>26677934.887499999</v>
      </c>
      <c r="I339" s="38">
        <f t="shared" si="21"/>
        <v>166839.05380773119</v>
      </c>
      <c r="J339" s="8">
        <f t="shared" si="22"/>
        <v>87319.34</v>
      </c>
      <c r="L339" s="7"/>
    </row>
    <row r="340" spans="1:12" x14ac:dyDescent="0.25">
      <c r="A340" s="6" t="s">
        <v>581</v>
      </c>
      <c r="B340" s="2" t="s">
        <v>582</v>
      </c>
      <c r="C340" s="2">
        <v>1</v>
      </c>
      <c r="D340" s="7">
        <v>59583</v>
      </c>
      <c r="E340" s="37">
        <v>0</v>
      </c>
      <c r="F340" s="38">
        <f>VLOOKUP(A340,'1-1-2024 Rates-Revenue'!$A$9:$O$599,15,FALSE)</f>
        <v>17038691.309999999</v>
      </c>
      <c r="G340" s="38">
        <f t="shared" si="20"/>
        <v>114272.3951861557</v>
      </c>
      <c r="H340" s="38">
        <f t="shared" si="23"/>
        <v>51116073.929999992</v>
      </c>
      <c r="I340" s="38">
        <f t="shared" si="21"/>
        <v>319670.82327812113</v>
      </c>
      <c r="J340" s="8">
        <f t="shared" si="22"/>
        <v>205398.43</v>
      </c>
      <c r="L340" s="7"/>
    </row>
    <row r="341" spans="1:12" x14ac:dyDescent="0.25">
      <c r="A341" s="6" t="s">
        <v>583</v>
      </c>
      <c r="B341" s="2" t="s">
        <v>584</v>
      </c>
      <c r="C341" s="2">
        <v>2</v>
      </c>
      <c r="D341" s="7">
        <v>29243</v>
      </c>
      <c r="E341" s="37">
        <v>0</v>
      </c>
      <c r="F341" s="38">
        <f>VLOOKUP(A341,'1-1-2024 Rates-Revenue'!$A$9:$O$599,15,FALSE)</f>
        <v>7209858.870000001</v>
      </c>
      <c r="G341" s="38">
        <f t="shared" si="20"/>
        <v>48353.939104789744</v>
      </c>
      <c r="H341" s="38">
        <f t="shared" si="23"/>
        <v>16222182.457500003</v>
      </c>
      <c r="I341" s="38">
        <f t="shared" si="21"/>
        <v>101450.64013833429</v>
      </c>
      <c r="J341" s="8">
        <f t="shared" si="22"/>
        <v>53096.7</v>
      </c>
      <c r="L341" s="7"/>
    </row>
    <row r="342" spans="1:12" x14ac:dyDescent="0.25">
      <c r="A342" s="6" t="s">
        <v>585</v>
      </c>
      <c r="B342" s="2" t="s">
        <v>586</v>
      </c>
      <c r="C342" s="2">
        <v>1</v>
      </c>
      <c r="D342" s="7">
        <v>36592</v>
      </c>
      <c r="E342" s="37">
        <v>0</v>
      </c>
      <c r="F342" s="38">
        <f>VLOOKUP(A342,'1-1-2024 Rates-Revenue'!$A$9:$O$599,15,FALSE)</f>
        <v>7766955.4000000004</v>
      </c>
      <c r="G342" s="38">
        <f t="shared" si="20"/>
        <v>52090.185843154766</v>
      </c>
      <c r="H342" s="38">
        <f t="shared" si="23"/>
        <v>23300866.200000003</v>
      </c>
      <c r="I342" s="38">
        <f t="shared" si="21"/>
        <v>145719.46764627719</v>
      </c>
      <c r="J342" s="8">
        <f t="shared" si="22"/>
        <v>93629.28</v>
      </c>
      <c r="L342" s="7"/>
    </row>
    <row r="343" spans="1:12" x14ac:dyDescent="0.25">
      <c r="A343" s="6" t="s">
        <v>587</v>
      </c>
      <c r="B343" s="2" t="s">
        <v>588</v>
      </c>
      <c r="C343" s="2">
        <v>4</v>
      </c>
      <c r="D343" s="7">
        <v>61571</v>
      </c>
      <c r="E343" s="37">
        <v>0</v>
      </c>
      <c r="F343" s="38">
        <f>VLOOKUP(A343,'1-1-2024 Rates-Revenue'!$A$9:$O$599,15,FALSE)</f>
        <v>21592393.749999996</v>
      </c>
      <c r="G343" s="38">
        <f t="shared" si="20"/>
        <v>144812.44520035136</v>
      </c>
      <c r="H343" s="38">
        <f t="shared" si="23"/>
        <v>0</v>
      </c>
      <c r="I343" s="38">
        <f t="shared" si="21"/>
        <v>0</v>
      </c>
      <c r="J343" s="8">
        <f t="shared" si="22"/>
        <v>-144812.45000000001</v>
      </c>
      <c r="L343" s="7"/>
    </row>
    <row r="344" spans="1:12" x14ac:dyDescent="0.25">
      <c r="A344" s="6" t="s">
        <v>589</v>
      </c>
      <c r="B344" s="2" t="s">
        <v>590</v>
      </c>
      <c r="C344" s="2">
        <v>4</v>
      </c>
      <c r="D344" s="7">
        <v>89175</v>
      </c>
      <c r="E344" s="37">
        <v>0</v>
      </c>
      <c r="F344" s="38">
        <f>VLOOKUP(A344,'1-1-2024 Rates-Revenue'!$A$9:$O$599,15,FALSE)</f>
        <v>29928021.75</v>
      </c>
      <c r="G344" s="38">
        <f t="shared" si="20"/>
        <v>200716.51433397928</v>
      </c>
      <c r="H344" s="38">
        <f t="shared" si="23"/>
        <v>0</v>
      </c>
      <c r="I344" s="38">
        <f t="shared" si="21"/>
        <v>0</v>
      </c>
      <c r="J344" s="8">
        <f t="shared" si="22"/>
        <v>-200716.51</v>
      </c>
      <c r="L344" s="7"/>
    </row>
    <row r="345" spans="1:12" x14ac:dyDescent="0.25">
      <c r="A345" s="6" t="s">
        <v>591</v>
      </c>
      <c r="B345" s="2" t="s">
        <v>592</v>
      </c>
      <c r="C345" s="2">
        <v>2</v>
      </c>
      <c r="D345" s="7">
        <v>16279</v>
      </c>
      <c r="E345" s="37">
        <v>0</v>
      </c>
      <c r="F345" s="38">
        <f>VLOOKUP(A345,'1-1-2024 Rates-Revenue'!$A$9:$O$599,15,FALSE)</f>
        <v>3568356.8</v>
      </c>
      <c r="G345" s="38">
        <f t="shared" si="20"/>
        <v>23931.689998720092</v>
      </c>
      <c r="H345" s="38">
        <f t="shared" si="23"/>
        <v>8028802.7999999998</v>
      </c>
      <c r="I345" s="38">
        <f t="shared" si="21"/>
        <v>50210.702890218708</v>
      </c>
      <c r="J345" s="8">
        <f t="shared" si="22"/>
        <v>26279.01</v>
      </c>
      <c r="L345" s="7"/>
    </row>
    <row r="346" spans="1:12" x14ac:dyDescent="0.25">
      <c r="A346" s="6" t="s">
        <v>593</v>
      </c>
      <c r="B346" s="2" t="s">
        <v>594</v>
      </c>
      <c r="C346" s="2">
        <v>5</v>
      </c>
      <c r="D346" s="7">
        <v>36853</v>
      </c>
      <c r="E346" s="37">
        <v>0</v>
      </c>
      <c r="F346" s="38">
        <f>VLOOKUP(A346,'1-1-2024 Rates-Revenue'!$A$9:$O$599,15,FALSE)</f>
        <v>12410315.18</v>
      </c>
      <c r="G346" s="38">
        <f t="shared" si="20"/>
        <v>83231.535499524645</v>
      </c>
      <c r="H346" s="38">
        <f t="shared" si="23"/>
        <v>0</v>
      </c>
      <c r="I346" s="38">
        <f t="shared" si="21"/>
        <v>0</v>
      </c>
      <c r="J346" s="8">
        <f t="shared" si="22"/>
        <v>-83231.539999999994</v>
      </c>
      <c r="L346" s="7"/>
    </row>
    <row r="347" spans="1:12" x14ac:dyDescent="0.25">
      <c r="A347" s="6" t="s">
        <v>595</v>
      </c>
      <c r="B347" s="2" t="s">
        <v>596</v>
      </c>
      <c r="C347" s="2">
        <v>2</v>
      </c>
      <c r="D347" s="7">
        <v>58417</v>
      </c>
      <c r="E347" s="37">
        <v>0</v>
      </c>
      <c r="F347" s="38">
        <f>VLOOKUP(A347,'1-1-2024 Rates-Revenue'!$A$9:$O$599,15,FALSE)</f>
        <v>17390805.5</v>
      </c>
      <c r="G347" s="38">
        <f t="shared" si="20"/>
        <v>116633.89884499118</v>
      </c>
      <c r="H347" s="38">
        <f t="shared" si="23"/>
        <v>39129312.375</v>
      </c>
      <c r="I347" s="38">
        <f t="shared" si="21"/>
        <v>244707.75119295286</v>
      </c>
      <c r="J347" s="8">
        <f t="shared" si="22"/>
        <v>128073.85</v>
      </c>
      <c r="L347" s="7"/>
    </row>
    <row r="348" spans="1:12" x14ac:dyDescent="0.25">
      <c r="A348" s="6" t="s">
        <v>597</v>
      </c>
      <c r="B348" s="2" t="s">
        <v>598</v>
      </c>
      <c r="C348" s="2">
        <v>4</v>
      </c>
      <c r="D348" s="7">
        <v>61640</v>
      </c>
      <c r="E348" s="37">
        <v>0</v>
      </c>
      <c r="F348" s="38">
        <f>VLOOKUP(A348,'1-1-2024 Rates-Revenue'!$A$9:$O$599,15,FALSE)</f>
        <v>21361836.359999999</v>
      </c>
      <c r="G348" s="38">
        <f t="shared" si="20"/>
        <v>143266.17942771508</v>
      </c>
      <c r="H348" s="38">
        <f t="shared" si="23"/>
        <v>0</v>
      </c>
      <c r="I348" s="38">
        <f t="shared" si="21"/>
        <v>0</v>
      </c>
      <c r="J348" s="8">
        <f t="shared" si="22"/>
        <v>-143266.18</v>
      </c>
      <c r="L348" s="7"/>
    </row>
    <row r="349" spans="1:12" x14ac:dyDescent="0.25">
      <c r="A349" s="6" t="s">
        <v>599</v>
      </c>
      <c r="B349" s="2" t="s">
        <v>600</v>
      </c>
      <c r="C349" s="2">
        <v>5</v>
      </c>
      <c r="D349" s="7">
        <v>59505</v>
      </c>
      <c r="E349" s="37">
        <v>0</v>
      </c>
      <c r="F349" s="38">
        <f>VLOOKUP(A349,'1-1-2024 Rates-Revenue'!$A$9:$O$599,15,FALSE)</f>
        <v>16140997.959999997</v>
      </c>
      <c r="G349" s="38">
        <f t="shared" si="20"/>
        <v>108251.88766120399</v>
      </c>
      <c r="H349" s="38">
        <f t="shared" si="23"/>
        <v>0</v>
      </c>
      <c r="I349" s="38">
        <f t="shared" si="21"/>
        <v>0</v>
      </c>
      <c r="J349" s="8">
        <f t="shared" si="22"/>
        <v>-108251.89</v>
      </c>
      <c r="L349" s="7"/>
    </row>
    <row r="350" spans="1:12" x14ac:dyDescent="0.25">
      <c r="A350" s="6" t="s">
        <v>601</v>
      </c>
      <c r="B350" s="2" t="s">
        <v>602</v>
      </c>
      <c r="C350" s="2">
        <v>2</v>
      </c>
      <c r="D350" s="7">
        <v>13134</v>
      </c>
      <c r="E350" s="37">
        <v>0</v>
      </c>
      <c r="F350" s="38">
        <f>VLOOKUP(A350,'1-1-2024 Rates-Revenue'!$A$9:$O$599,15,FALSE)</f>
        <v>3789553.02</v>
      </c>
      <c r="G350" s="38">
        <f t="shared" si="20"/>
        <v>25415.173759628949</v>
      </c>
      <c r="H350" s="38">
        <f t="shared" si="23"/>
        <v>8526494.2949999999</v>
      </c>
      <c r="I350" s="38">
        <f t="shared" si="21"/>
        <v>53323.176867837617</v>
      </c>
      <c r="J350" s="8">
        <f t="shared" si="22"/>
        <v>27908</v>
      </c>
      <c r="L350" s="7"/>
    </row>
    <row r="351" spans="1:12" x14ac:dyDescent="0.25">
      <c r="A351" s="6" t="s">
        <v>603</v>
      </c>
      <c r="B351" s="2" t="s">
        <v>604</v>
      </c>
      <c r="C351" s="2">
        <v>5</v>
      </c>
      <c r="D351" s="7">
        <v>39290</v>
      </c>
      <c r="E351" s="37">
        <v>0</v>
      </c>
      <c r="F351" s="38">
        <f>VLOOKUP(A351,'1-1-2024 Rates-Revenue'!$A$9:$O$599,15,FALSE)</f>
        <v>14115331.1</v>
      </c>
      <c r="G351" s="38">
        <f t="shared" si="20"/>
        <v>94666.466120902682</v>
      </c>
      <c r="H351" s="38">
        <f t="shared" si="23"/>
        <v>0</v>
      </c>
      <c r="I351" s="38">
        <f t="shared" si="21"/>
        <v>0</v>
      </c>
      <c r="J351" s="8">
        <f t="shared" si="22"/>
        <v>-94666.47</v>
      </c>
      <c r="L351" s="7"/>
    </row>
    <row r="352" spans="1:12" x14ac:dyDescent="0.25">
      <c r="A352" s="6" t="s">
        <v>605</v>
      </c>
      <c r="B352" s="2" t="s">
        <v>606</v>
      </c>
      <c r="C352" s="2">
        <v>1</v>
      </c>
      <c r="D352" s="7">
        <v>121786</v>
      </c>
      <c r="E352" s="37">
        <v>0</v>
      </c>
      <c r="F352" s="38">
        <f>VLOOKUP(A352,'1-1-2024 Rates-Revenue'!$A$9:$O$599,15,FALSE)</f>
        <v>45828322.939999998</v>
      </c>
      <c r="G352" s="38">
        <f t="shared" si="20"/>
        <v>307354.13503529486</v>
      </c>
      <c r="H352" s="38">
        <f t="shared" si="23"/>
        <v>137484968.81999999</v>
      </c>
      <c r="I352" s="38">
        <f t="shared" si="21"/>
        <v>859806.51079037623</v>
      </c>
      <c r="J352" s="8">
        <f t="shared" si="22"/>
        <v>552452.38</v>
      </c>
      <c r="L352" s="7"/>
    </row>
    <row r="353" spans="1:12" x14ac:dyDescent="0.25">
      <c r="A353" s="6" t="s">
        <v>607</v>
      </c>
      <c r="B353" s="2" t="s">
        <v>608</v>
      </c>
      <c r="C353" s="2">
        <v>4</v>
      </c>
      <c r="D353" s="7">
        <v>38983</v>
      </c>
      <c r="E353" s="37">
        <v>0</v>
      </c>
      <c r="F353" s="38">
        <f>VLOOKUP(A353,'1-1-2024 Rates-Revenue'!$A$9:$O$599,15,FALSE)</f>
        <v>11164432.459999999</v>
      </c>
      <c r="G353" s="38">
        <f t="shared" si="20"/>
        <v>74875.846676646222</v>
      </c>
      <c r="H353" s="38">
        <f t="shared" si="23"/>
        <v>0</v>
      </c>
      <c r="I353" s="38">
        <f t="shared" si="21"/>
        <v>0</v>
      </c>
      <c r="J353" s="8">
        <f t="shared" si="22"/>
        <v>-74875.850000000006</v>
      </c>
      <c r="L353" s="7"/>
    </row>
    <row r="354" spans="1:12" x14ac:dyDescent="0.25">
      <c r="A354" s="6" t="s">
        <v>611</v>
      </c>
      <c r="B354" s="2" t="s">
        <v>612</v>
      </c>
      <c r="C354" s="2">
        <v>2</v>
      </c>
      <c r="D354" s="7">
        <v>59523</v>
      </c>
      <c r="E354" s="37">
        <v>0</v>
      </c>
      <c r="F354" s="38">
        <f>VLOOKUP(A354,'1-1-2024 Rates-Revenue'!$A$9:$O$599,15,FALSE)</f>
        <v>16952558.050000001</v>
      </c>
      <c r="G354" s="38">
        <f t="shared" si="20"/>
        <v>113694.73028535342</v>
      </c>
      <c r="H354" s="38">
        <f t="shared" si="23"/>
        <v>38143255.612500004</v>
      </c>
      <c r="I354" s="38">
        <f t="shared" si="21"/>
        <v>238541.12780362534</v>
      </c>
      <c r="J354" s="8">
        <f t="shared" si="22"/>
        <v>124846.39999999999</v>
      </c>
      <c r="L354" s="7"/>
    </row>
    <row r="355" spans="1:12" x14ac:dyDescent="0.25">
      <c r="A355" s="6" t="s">
        <v>613</v>
      </c>
      <c r="B355" s="2" t="s">
        <v>614</v>
      </c>
      <c r="C355" s="2">
        <v>1</v>
      </c>
      <c r="D355" s="7">
        <v>7807</v>
      </c>
      <c r="E355" s="37">
        <v>0</v>
      </c>
      <c r="F355" s="38">
        <f>VLOOKUP(A355,'1-1-2024 Rates-Revenue'!$A$9:$O$599,15,FALSE)</f>
        <v>2389176.2099999995</v>
      </c>
      <c r="G355" s="38">
        <f t="shared" si="20"/>
        <v>16023.348452721142</v>
      </c>
      <c r="H355" s="38">
        <f t="shared" si="23"/>
        <v>7167528.629999999</v>
      </c>
      <c r="I355" s="38">
        <f t="shared" si="21"/>
        <v>44824.447612297357</v>
      </c>
      <c r="J355" s="8">
        <f t="shared" si="22"/>
        <v>28801.1</v>
      </c>
      <c r="L355" s="7"/>
    </row>
    <row r="356" spans="1:12" x14ac:dyDescent="0.25">
      <c r="A356" s="6" t="s">
        <v>615</v>
      </c>
      <c r="B356" s="2" t="s">
        <v>616</v>
      </c>
      <c r="C356" s="2">
        <v>5</v>
      </c>
      <c r="D356" s="7">
        <v>55086</v>
      </c>
      <c r="E356" s="37">
        <v>0</v>
      </c>
      <c r="F356" s="38">
        <f>VLOOKUP(A356,'1-1-2024 Rates-Revenue'!$A$9:$O$599,15,FALSE)</f>
        <v>19950496.620000001</v>
      </c>
      <c r="G356" s="38">
        <f t="shared" si="20"/>
        <v>133800.82967890237</v>
      </c>
      <c r="H356" s="38">
        <f t="shared" si="23"/>
        <v>0</v>
      </c>
      <c r="I356" s="38">
        <f t="shared" si="21"/>
        <v>0</v>
      </c>
      <c r="J356" s="8">
        <f t="shared" si="22"/>
        <v>-133800.82999999999</v>
      </c>
      <c r="L356" s="7"/>
    </row>
    <row r="357" spans="1:12" x14ac:dyDescent="0.25">
      <c r="A357" s="6" t="s">
        <v>617</v>
      </c>
      <c r="B357" s="2" t="s">
        <v>618</v>
      </c>
      <c r="C357" s="2">
        <v>1</v>
      </c>
      <c r="D357" s="7">
        <v>10259</v>
      </c>
      <c r="E357" s="37">
        <v>0</v>
      </c>
      <c r="F357" s="38">
        <f>VLOOKUP(A357,'1-1-2024 Rates-Revenue'!$A$9:$O$599,15,FALSE)</f>
        <v>1668934.12</v>
      </c>
      <c r="G357" s="38">
        <f t="shared" si="20"/>
        <v>11192.942922111019</v>
      </c>
      <c r="H357" s="38">
        <f t="shared" si="23"/>
        <v>5006802.3600000003</v>
      </c>
      <c r="I357" s="38">
        <f t="shared" si="21"/>
        <v>31311.650315786294</v>
      </c>
      <c r="J357" s="8">
        <f t="shared" si="22"/>
        <v>20118.71</v>
      </c>
      <c r="L357" s="7"/>
    </row>
    <row r="358" spans="1:12" x14ac:dyDescent="0.25">
      <c r="A358" s="6" t="s">
        <v>619</v>
      </c>
      <c r="B358" s="2" t="s">
        <v>620</v>
      </c>
      <c r="C358" s="2">
        <v>1</v>
      </c>
      <c r="D358" s="7">
        <v>31562</v>
      </c>
      <c r="E358" s="37">
        <v>0</v>
      </c>
      <c r="F358" s="38">
        <f>VLOOKUP(A358,'1-1-2024 Rates-Revenue'!$A$9:$O$599,15,FALSE)</f>
        <v>9354415.3399999999</v>
      </c>
      <c r="G358" s="38">
        <f t="shared" si="20"/>
        <v>62736.710644000581</v>
      </c>
      <c r="H358" s="38">
        <f t="shared" si="23"/>
        <v>28063246.02</v>
      </c>
      <c r="I358" s="38">
        <f t="shared" si="21"/>
        <v>175502.54292524568</v>
      </c>
      <c r="J358" s="8">
        <f t="shared" si="22"/>
        <v>112765.83</v>
      </c>
      <c r="L358" s="7"/>
    </row>
    <row r="359" spans="1:12" x14ac:dyDescent="0.25">
      <c r="A359" s="6" t="s">
        <v>621</v>
      </c>
      <c r="B359" s="2" t="s">
        <v>622</v>
      </c>
      <c r="C359" s="2">
        <v>3</v>
      </c>
      <c r="D359" s="7">
        <v>44999</v>
      </c>
      <c r="E359" s="37">
        <v>0</v>
      </c>
      <c r="F359" s="38">
        <f>VLOOKUP(A359,'1-1-2024 Rates-Revenue'!$A$9:$O$599,15,FALSE)</f>
        <v>12108235.100000001</v>
      </c>
      <c r="G359" s="38">
        <f t="shared" si="20"/>
        <v>81205.592681993468</v>
      </c>
      <c r="H359" s="38">
        <f t="shared" si="23"/>
        <v>18162352.650000002</v>
      </c>
      <c r="I359" s="38">
        <f t="shared" si="21"/>
        <v>113584.11900420902</v>
      </c>
      <c r="J359" s="8">
        <f t="shared" si="22"/>
        <v>32378.53</v>
      </c>
      <c r="L359" s="7"/>
    </row>
    <row r="360" spans="1:12" x14ac:dyDescent="0.25">
      <c r="A360" s="6" t="s">
        <v>60</v>
      </c>
      <c r="B360" s="2" t="s">
        <v>1309</v>
      </c>
      <c r="C360" s="2">
        <v>3</v>
      </c>
      <c r="D360" s="7">
        <v>143325</v>
      </c>
      <c r="E360" s="37">
        <v>0</v>
      </c>
      <c r="F360" s="38">
        <f>VLOOKUP(A360,'1-1-2024 Rates-Revenue'!$A$9:$O$599,15,FALSE)</f>
        <v>47466143.550000004</v>
      </c>
      <c r="G360" s="38">
        <f t="shared" si="20"/>
        <v>318338.41079831123</v>
      </c>
      <c r="H360" s="38">
        <f t="shared" si="23"/>
        <v>71199215.325000003</v>
      </c>
      <c r="I360" s="38">
        <f t="shared" si="21"/>
        <v>445267.21302711312</v>
      </c>
      <c r="J360" s="8">
        <f t="shared" si="22"/>
        <v>126928.8</v>
      </c>
      <c r="L360" s="7"/>
    </row>
    <row r="361" spans="1:12" x14ac:dyDescent="0.25">
      <c r="A361" s="6" t="s">
        <v>623</v>
      </c>
      <c r="B361" s="2" t="s">
        <v>624</v>
      </c>
      <c r="C361" s="2">
        <v>2</v>
      </c>
      <c r="D361" s="7">
        <v>24838</v>
      </c>
      <c r="E361" s="37">
        <v>0</v>
      </c>
      <c r="F361" s="38">
        <f>VLOOKUP(A361,'1-1-2024 Rates-Revenue'!$A$9:$O$599,15,FALSE)</f>
        <v>5352761.9800000004</v>
      </c>
      <c r="G361" s="38">
        <f t="shared" si="20"/>
        <v>35899.055930252034</v>
      </c>
      <c r="H361" s="38">
        <f t="shared" si="23"/>
        <v>12043714.455000002</v>
      </c>
      <c r="I361" s="38">
        <f t="shared" si="21"/>
        <v>75319.245379228581</v>
      </c>
      <c r="J361" s="8">
        <f t="shared" si="22"/>
        <v>39420.19</v>
      </c>
      <c r="L361" s="7"/>
    </row>
    <row r="362" spans="1:12" x14ac:dyDescent="0.25">
      <c r="A362" s="6" t="s">
        <v>625</v>
      </c>
      <c r="B362" s="2" t="s">
        <v>626</v>
      </c>
      <c r="C362" s="2">
        <v>3</v>
      </c>
      <c r="D362" s="7">
        <v>17269</v>
      </c>
      <c r="E362" s="37">
        <v>0</v>
      </c>
      <c r="F362" s="38">
        <f>VLOOKUP(A362,'1-1-2024 Rates-Revenue'!$A$9:$O$599,15,FALSE)</f>
        <v>3357147.6100000003</v>
      </c>
      <c r="G362" s="38">
        <f t="shared" si="20"/>
        <v>22515.185668222435</v>
      </c>
      <c r="H362" s="38">
        <f t="shared" si="23"/>
        <v>5035721.415000001</v>
      </c>
      <c r="I362" s="38">
        <f t="shared" si="21"/>
        <v>31492.504935664481</v>
      </c>
      <c r="J362" s="8">
        <f t="shared" si="22"/>
        <v>8977.32</v>
      </c>
      <c r="L362" s="7"/>
    </row>
    <row r="363" spans="1:12" x14ac:dyDescent="0.25">
      <c r="A363" s="6" t="s">
        <v>627</v>
      </c>
      <c r="B363" s="2" t="s">
        <v>628</v>
      </c>
      <c r="C363" s="2">
        <v>4</v>
      </c>
      <c r="D363" s="7">
        <v>43767</v>
      </c>
      <c r="E363" s="37">
        <v>0</v>
      </c>
      <c r="F363" s="38">
        <f>VLOOKUP(A363,'1-1-2024 Rates-Revenue'!$A$9:$O$599,15,FALSE)</f>
        <v>10948134.239999998</v>
      </c>
      <c r="G363" s="38">
        <f t="shared" si="20"/>
        <v>73425.212046074812</v>
      </c>
      <c r="H363" s="38">
        <f t="shared" si="23"/>
        <v>0</v>
      </c>
      <c r="I363" s="38">
        <f t="shared" si="21"/>
        <v>0</v>
      </c>
      <c r="J363" s="8">
        <f t="shared" si="22"/>
        <v>-73425.210000000006</v>
      </c>
      <c r="L363" s="7"/>
    </row>
    <row r="364" spans="1:12" x14ac:dyDescent="0.25">
      <c r="A364" s="6" t="s">
        <v>629</v>
      </c>
      <c r="B364" s="2" t="s">
        <v>630</v>
      </c>
      <c r="C364" s="2">
        <v>1</v>
      </c>
      <c r="D364" s="7">
        <v>24359</v>
      </c>
      <c r="E364" s="37">
        <v>0</v>
      </c>
      <c r="F364" s="38">
        <f>VLOOKUP(A364,'1-1-2024 Rates-Revenue'!$A$9:$O$599,15,FALSE)</f>
        <v>5057659.17</v>
      </c>
      <c r="G364" s="38">
        <f t="shared" si="20"/>
        <v>33919.907161644813</v>
      </c>
      <c r="H364" s="38">
        <f t="shared" si="23"/>
        <v>15172977.51</v>
      </c>
      <c r="I364" s="38">
        <f t="shared" si="21"/>
        <v>94889.099245852762</v>
      </c>
      <c r="J364" s="8">
        <f t="shared" si="22"/>
        <v>60969.19</v>
      </c>
      <c r="L364" s="7"/>
    </row>
    <row r="365" spans="1:12" x14ac:dyDescent="0.25">
      <c r="A365" s="6" t="s">
        <v>631</v>
      </c>
      <c r="B365" s="2" t="s">
        <v>632</v>
      </c>
      <c r="C365" s="2">
        <v>4</v>
      </c>
      <c r="D365" s="7">
        <v>62033</v>
      </c>
      <c r="E365" s="37">
        <v>0</v>
      </c>
      <c r="F365" s="38">
        <f>VLOOKUP(A365,'1-1-2024 Rates-Revenue'!$A$9:$O$599,15,FALSE)</f>
        <v>16502019.860000001</v>
      </c>
      <c r="G365" s="38">
        <f t="shared" si="20"/>
        <v>110673.13213808733</v>
      </c>
      <c r="H365" s="38">
        <f t="shared" si="23"/>
        <v>0</v>
      </c>
      <c r="I365" s="38">
        <f t="shared" si="21"/>
        <v>0</v>
      </c>
      <c r="J365" s="8">
        <f t="shared" si="22"/>
        <v>-110673.13</v>
      </c>
      <c r="L365" s="7"/>
    </row>
    <row r="366" spans="1:12" x14ac:dyDescent="0.25">
      <c r="A366" s="6" t="s">
        <v>633</v>
      </c>
      <c r="B366" s="2" t="s">
        <v>634</v>
      </c>
      <c r="C366" s="2">
        <v>5</v>
      </c>
      <c r="D366" s="7">
        <v>53760</v>
      </c>
      <c r="E366" s="37">
        <v>0</v>
      </c>
      <c r="F366" s="38">
        <f>VLOOKUP(A366,'1-1-2024 Rates-Revenue'!$A$9:$O$599,15,FALSE)</f>
        <v>16872576</v>
      </c>
      <c r="G366" s="38">
        <f t="shared" si="20"/>
        <v>113158.31934515201</v>
      </c>
      <c r="H366" s="38">
        <f t="shared" si="23"/>
        <v>0</v>
      </c>
      <c r="I366" s="38">
        <f t="shared" si="21"/>
        <v>0</v>
      </c>
      <c r="J366" s="8">
        <f t="shared" si="22"/>
        <v>-113158.32</v>
      </c>
      <c r="L366" s="7"/>
    </row>
    <row r="367" spans="1:12" x14ac:dyDescent="0.25">
      <c r="A367" s="6" t="s">
        <v>635</v>
      </c>
      <c r="B367" s="2" t="s">
        <v>636</v>
      </c>
      <c r="C367" s="2">
        <v>3</v>
      </c>
      <c r="D367" s="7">
        <v>29967</v>
      </c>
      <c r="E367" s="37">
        <v>0</v>
      </c>
      <c r="F367" s="38">
        <f>VLOOKUP(A367,'1-1-2024 Rates-Revenue'!$A$9:$O$599,15,FALSE)</f>
        <v>7826946.4199999999</v>
      </c>
      <c r="G367" s="38">
        <f t="shared" si="20"/>
        <v>52492.524110826591</v>
      </c>
      <c r="H367" s="38">
        <f t="shared" si="23"/>
        <v>11740419.629999999</v>
      </c>
      <c r="I367" s="38">
        <f t="shared" si="21"/>
        <v>73422.493556376983</v>
      </c>
      <c r="J367" s="8">
        <f t="shared" si="22"/>
        <v>20929.97</v>
      </c>
      <c r="L367" s="7"/>
    </row>
    <row r="368" spans="1:12" x14ac:dyDescent="0.25">
      <c r="A368" s="6" t="s">
        <v>637</v>
      </c>
      <c r="B368" s="2" t="s">
        <v>638</v>
      </c>
      <c r="C368" s="2">
        <v>5</v>
      </c>
      <c r="D368" s="7">
        <v>38650</v>
      </c>
      <c r="E368" s="37">
        <v>0</v>
      </c>
      <c r="F368" s="38">
        <f>VLOOKUP(A368,'1-1-2024 Rates-Revenue'!$A$9:$O$599,15,FALSE)</f>
        <v>10423556.859999999</v>
      </c>
      <c r="G368" s="38">
        <f t="shared" si="20"/>
        <v>69907.059590440127</v>
      </c>
      <c r="H368" s="38">
        <f t="shared" si="23"/>
        <v>0</v>
      </c>
      <c r="I368" s="38">
        <f t="shared" si="21"/>
        <v>0</v>
      </c>
      <c r="J368" s="8">
        <f t="shared" si="22"/>
        <v>-69907.06</v>
      </c>
      <c r="L368" s="7"/>
    </row>
    <row r="369" spans="1:12" x14ac:dyDescent="0.25">
      <c r="A369" s="6" t="s">
        <v>1178</v>
      </c>
      <c r="B369" s="2" t="s">
        <v>639</v>
      </c>
      <c r="C369" s="2">
        <v>2</v>
      </c>
      <c r="D369" s="7">
        <v>22166</v>
      </c>
      <c r="E369" s="37">
        <v>0</v>
      </c>
      <c r="F369" s="38">
        <f>VLOOKUP(A369,'1-1-2024 Rates-Revenue'!$A$9:$O$599,15,FALSE)</f>
        <v>6092082.1900000004</v>
      </c>
      <c r="G369" s="38">
        <f t="shared" si="20"/>
        <v>40857.41157324957</v>
      </c>
      <c r="H369" s="38">
        <f t="shared" si="23"/>
        <v>13707184.9275</v>
      </c>
      <c r="I369" s="38">
        <f t="shared" si="21"/>
        <v>85722.293472693913</v>
      </c>
      <c r="J369" s="8">
        <f t="shared" si="22"/>
        <v>44864.88</v>
      </c>
      <c r="L369" s="7"/>
    </row>
    <row r="370" spans="1:12" x14ac:dyDescent="0.25">
      <c r="A370" s="6" t="s">
        <v>640</v>
      </c>
      <c r="B370" s="2" t="s">
        <v>641</v>
      </c>
      <c r="C370" s="2">
        <v>2</v>
      </c>
      <c r="D370" s="7">
        <v>11397</v>
      </c>
      <c r="E370" s="37">
        <v>0</v>
      </c>
      <c r="F370" s="38">
        <f>VLOOKUP(A370,'1-1-2024 Rates-Revenue'!$A$9:$O$599,15,FALSE)</f>
        <v>2580850.65</v>
      </c>
      <c r="G370" s="38">
        <f t="shared" si="20"/>
        <v>17308.840217098037</v>
      </c>
      <c r="H370" s="38">
        <f t="shared" si="23"/>
        <v>5806913.9624999994</v>
      </c>
      <c r="I370" s="38">
        <f t="shared" si="21"/>
        <v>36315.405788787109</v>
      </c>
      <c r="J370" s="8">
        <f t="shared" si="22"/>
        <v>19006.57</v>
      </c>
      <c r="L370" s="7"/>
    </row>
    <row r="371" spans="1:12" x14ac:dyDescent="0.25">
      <c r="A371" s="6" t="s">
        <v>642</v>
      </c>
      <c r="B371" s="2" t="s">
        <v>643</v>
      </c>
      <c r="C371" s="2">
        <v>4</v>
      </c>
      <c r="D371" s="7">
        <v>61669</v>
      </c>
      <c r="E371" s="37">
        <v>0</v>
      </c>
      <c r="F371" s="38">
        <f>VLOOKUP(A371,'1-1-2024 Rates-Revenue'!$A$9:$O$599,15,FALSE)</f>
        <v>19451362.879999999</v>
      </c>
      <c r="G371" s="38">
        <f t="shared" si="20"/>
        <v>130453.31859660761</v>
      </c>
      <c r="H371" s="38">
        <f t="shared" si="23"/>
        <v>0</v>
      </c>
      <c r="I371" s="38">
        <f t="shared" si="21"/>
        <v>0</v>
      </c>
      <c r="J371" s="8">
        <f t="shared" si="22"/>
        <v>-130453.32</v>
      </c>
      <c r="L371" s="7"/>
    </row>
    <row r="372" spans="1:12" x14ac:dyDescent="0.25">
      <c r="A372" s="6" t="s">
        <v>644</v>
      </c>
      <c r="B372" s="2" t="s">
        <v>645</v>
      </c>
      <c r="C372" s="2">
        <v>5</v>
      </c>
      <c r="D372" s="7">
        <v>60054</v>
      </c>
      <c r="E372" s="37">
        <v>1</v>
      </c>
      <c r="F372" s="38">
        <f>VLOOKUP(A372,'1-1-2024 Rates-Revenue'!$A$9:$O$599,15,FALSE)</f>
        <v>23179846.870000001</v>
      </c>
      <c r="G372" s="38">
        <f t="shared" si="20"/>
        <v>155458.92426190182</v>
      </c>
      <c r="H372" s="38">
        <f t="shared" si="23"/>
        <v>0</v>
      </c>
      <c r="I372" s="38">
        <f t="shared" si="21"/>
        <v>0</v>
      </c>
      <c r="J372" s="8">
        <f t="shared" si="22"/>
        <v>-155458.92000000001</v>
      </c>
      <c r="L372" s="7"/>
    </row>
    <row r="373" spans="1:12" x14ac:dyDescent="0.25">
      <c r="A373" s="6" t="s">
        <v>646</v>
      </c>
      <c r="B373" s="2" t="s">
        <v>647</v>
      </c>
      <c r="C373" s="2">
        <v>3</v>
      </c>
      <c r="D373" s="7">
        <v>61629</v>
      </c>
      <c r="E373" s="37">
        <v>0</v>
      </c>
      <c r="F373" s="38">
        <f>VLOOKUP(A373,'1-1-2024 Rates-Revenue'!$A$9:$O$599,15,FALSE)</f>
        <v>19785458.189999998</v>
      </c>
      <c r="G373" s="38">
        <f t="shared" si="20"/>
        <v>132693.97608605662</v>
      </c>
      <c r="H373" s="38">
        <f t="shared" si="23"/>
        <v>29678187.284999996</v>
      </c>
      <c r="I373" s="38">
        <f t="shared" si="21"/>
        <v>185602.09799740024</v>
      </c>
      <c r="J373" s="8">
        <f t="shared" si="22"/>
        <v>52908.12</v>
      </c>
      <c r="L373" s="7"/>
    </row>
    <row r="374" spans="1:12" x14ac:dyDescent="0.25">
      <c r="A374" s="6" t="s">
        <v>648</v>
      </c>
      <c r="B374" s="2" t="s">
        <v>649</v>
      </c>
      <c r="C374" s="2">
        <v>5</v>
      </c>
      <c r="D374" s="7">
        <v>71939</v>
      </c>
      <c r="E374" s="37">
        <v>0</v>
      </c>
      <c r="F374" s="38">
        <f>VLOOKUP(A374,'1-1-2024 Rates-Revenue'!$A$9:$O$599,15,FALSE)</f>
        <v>24220538.869999997</v>
      </c>
      <c r="G374" s="38">
        <f t="shared" si="20"/>
        <v>162438.47247528337</v>
      </c>
      <c r="H374" s="38">
        <f t="shared" si="23"/>
        <v>0</v>
      </c>
      <c r="I374" s="38">
        <f t="shared" si="21"/>
        <v>0</v>
      </c>
      <c r="J374" s="8">
        <f t="shared" si="22"/>
        <v>-162438.47</v>
      </c>
      <c r="L374" s="7"/>
    </row>
    <row r="375" spans="1:12" x14ac:dyDescent="0.25">
      <c r="A375" s="6" t="s">
        <v>650</v>
      </c>
      <c r="B375" s="2" t="s">
        <v>651</v>
      </c>
      <c r="C375" s="2">
        <v>4</v>
      </c>
      <c r="D375" s="7">
        <v>68798</v>
      </c>
      <c r="E375" s="37">
        <v>0</v>
      </c>
      <c r="F375" s="38">
        <f>VLOOKUP(A375,'1-1-2024 Rates-Revenue'!$A$9:$O$599,15,FALSE)</f>
        <v>35551393.140000001</v>
      </c>
      <c r="G375" s="38">
        <f t="shared" si="20"/>
        <v>238430.45057857002</v>
      </c>
      <c r="H375" s="38">
        <f t="shared" si="23"/>
        <v>0</v>
      </c>
      <c r="I375" s="38">
        <f t="shared" si="21"/>
        <v>0</v>
      </c>
      <c r="J375" s="8">
        <f t="shared" si="22"/>
        <v>-238430.45</v>
      </c>
      <c r="L375" s="7"/>
    </row>
    <row r="376" spans="1:12" x14ac:dyDescent="0.25">
      <c r="A376" s="6" t="s">
        <v>652</v>
      </c>
      <c r="B376" s="2" t="s">
        <v>653</v>
      </c>
      <c r="C376" s="2">
        <v>5</v>
      </c>
      <c r="D376" s="7">
        <v>64444</v>
      </c>
      <c r="E376" s="37">
        <v>0</v>
      </c>
      <c r="F376" s="38">
        <f>VLOOKUP(A376,'1-1-2024 Rates-Revenue'!$A$9:$O$599,15,FALSE)</f>
        <v>21365375.360000003</v>
      </c>
      <c r="G376" s="38">
        <f t="shared" si="20"/>
        <v>143289.91423217903</v>
      </c>
      <c r="H376" s="38">
        <f t="shared" si="23"/>
        <v>0</v>
      </c>
      <c r="I376" s="38">
        <f t="shared" si="21"/>
        <v>0</v>
      </c>
      <c r="J376" s="8">
        <f t="shared" si="22"/>
        <v>-143289.91</v>
      </c>
      <c r="L376" s="7"/>
    </row>
    <row r="377" spans="1:12" x14ac:dyDescent="0.25">
      <c r="A377" s="6" t="s">
        <v>654</v>
      </c>
      <c r="B377" s="2" t="s">
        <v>655</v>
      </c>
      <c r="C377" s="2">
        <v>5</v>
      </c>
      <c r="D377" s="7">
        <v>59539</v>
      </c>
      <c r="E377" s="37">
        <v>0</v>
      </c>
      <c r="F377" s="38">
        <f>VLOOKUP(A377,'1-1-2024 Rates-Revenue'!$A$9:$O$599,15,FALSE)</f>
        <v>17370984.829999998</v>
      </c>
      <c r="G377" s="38">
        <f t="shared" si="20"/>
        <v>116500.96871591693</v>
      </c>
      <c r="H377" s="38">
        <f t="shared" si="23"/>
        <v>0</v>
      </c>
      <c r="I377" s="38">
        <f t="shared" si="21"/>
        <v>0</v>
      </c>
      <c r="J377" s="8">
        <f t="shared" si="22"/>
        <v>-116500.97</v>
      </c>
      <c r="L377" s="7"/>
    </row>
    <row r="378" spans="1:12" x14ac:dyDescent="0.25">
      <c r="A378" s="6" t="s">
        <v>1287</v>
      </c>
      <c r="B378" s="2" t="s">
        <v>656</v>
      </c>
      <c r="C378" s="2">
        <v>5</v>
      </c>
      <c r="D378" s="7">
        <v>33712</v>
      </c>
      <c r="E378" s="37">
        <v>0</v>
      </c>
      <c r="F378" s="38">
        <f>VLOOKUP(A378,'1-1-2024 Rates-Revenue'!$A$9:$O$599,15,FALSE)</f>
        <v>7508336.6399999997</v>
      </c>
      <c r="G378" s="38">
        <f t="shared" si="20"/>
        <v>50355.722520380143</v>
      </c>
      <c r="H378" s="38">
        <f t="shared" si="23"/>
        <v>0</v>
      </c>
      <c r="I378" s="38">
        <f t="shared" si="21"/>
        <v>0</v>
      </c>
      <c r="J378" s="8">
        <f t="shared" si="22"/>
        <v>-50355.72</v>
      </c>
      <c r="L378" s="7"/>
    </row>
    <row r="379" spans="1:12" x14ac:dyDescent="0.25">
      <c r="A379" s="6" t="s">
        <v>657</v>
      </c>
      <c r="B379" s="2" t="s">
        <v>658</v>
      </c>
      <c r="C379" s="2">
        <v>4</v>
      </c>
      <c r="D379" s="7">
        <v>70967</v>
      </c>
      <c r="E379" s="37">
        <v>0</v>
      </c>
      <c r="F379" s="38">
        <f>VLOOKUP(A379,'1-1-2024 Rates-Revenue'!$A$9:$O$599,15,FALSE)</f>
        <v>19253068.620000001</v>
      </c>
      <c r="G379" s="38">
        <f t="shared" si="20"/>
        <v>129123.4300723307</v>
      </c>
      <c r="H379" s="38">
        <f t="shared" si="23"/>
        <v>0</v>
      </c>
      <c r="I379" s="38">
        <f t="shared" si="21"/>
        <v>0</v>
      </c>
      <c r="J379" s="8">
        <f t="shared" si="22"/>
        <v>-129123.43</v>
      </c>
      <c r="L379" s="7"/>
    </row>
    <row r="380" spans="1:12" x14ac:dyDescent="0.25">
      <c r="A380" s="6" t="s">
        <v>659</v>
      </c>
      <c r="B380" s="2" t="s">
        <v>660</v>
      </c>
      <c r="C380" s="2">
        <v>5</v>
      </c>
      <c r="D380" s="7">
        <v>42347</v>
      </c>
      <c r="E380" s="37">
        <v>0</v>
      </c>
      <c r="F380" s="38">
        <f>VLOOKUP(A380,'1-1-2024 Rates-Revenue'!$A$9:$O$599,15,FALSE)</f>
        <v>15281256.639999999</v>
      </c>
      <c r="G380" s="38">
        <f t="shared" si="20"/>
        <v>102485.91079775515</v>
      </c>
      <c r="H380" s="38">
        <f t="shared" si="23"/>
        <v>0</v>
      </c>
      <c r="I380" s="38">
        <f t="shared" si="21"/>
        <v>0</v>
      </c>
      <c r="J380" s="8">
        <f t="shared" si="22"/>
        <v>-102485.91</v>
      </c>
      <c r="L380" s="7"/>
    </row>
    <row r="381" spans="1:12" x14ac:dyDescent="0.25">
      <c r="A381" s="6" t="s">
        <v>661</v>
      </c>
      <c r="B381" s="2" t="s">
        <v>662</v>
      </c>
      <c r="C381" s="2">
        <v>5</v>
      </c>
      <c r="D381" s="7">
        <v>24896</v>
      </c>
      <c r="E381" s="37">
        <v>0</v>
      </c>
      <c r="F381" s="38">
        <f>VLOOKUP(A381,'1-1-2024 Rates-Revenue'!$A$9:$O$599,15,FALSE)</f>
        <v>6145040.2400000002</v>
      </c>
      <c r="G381" s="38">
        <f t="shared" si="20"/>
        <v>41212.582232062814</v>
      </c>
      <c r="H381" s="38">
        <f t="shared" si="23"/>
        <v>0</v>
      </c>
      <c r="I381" s="38">
        <f t="shared" si="21"/>
        <v>0</v>
      </c>
      <c r="J381" s="8">
        <f t="shared" si="22"/>
        <v>-41212.58</v>
      </c>
      <c r="L381" s="7"/>
    </row>
    <row r="382" spans="1:12" x14ac:dyDescent="0.25">
      <c r="A382" s="6" t="s">
        <v>1179</v>
      </c>
      <c r="B382" s="2" t="s">
        <v>1265</v>
      </c>
      <c r="C382" s="2">
        <v>1</v>
      </c>
      <c r="D382" s="7">
        <v>22106</v>
      </c>
      <c r="E382" s="37">
        <v>0</v>
      </c>
      <c r="F382" s="38">
        <f>VLOOKUP(A382,'1-1-2024 Rates-Revenue'!$A$9:$O$599,15,FALSE)</f>
        <v>5130581.540000001</v>
      </c>
      <c r="G382" s="38">
        <f t="shared" si="20"/>
        <v>34408.971358591705</v>
      </c>
      <c r="H382" s="38">
        <f t="shared" si="23"/>
        <v>15391744.620000003</v>
      </c>
      <c r="I382" s="38">
        <f t="shared" si="21"/>
        <v>96257.229792334969</v>
      </c>
      <c r="J382" s="8">
        <f t="shared" si="22"/>
        <v>61848.26</v>
      </c>
      <c r="L382" s="7"/>
    </row>
    <row r="383" spans="1:12" x14ac:dyDescent="0.25">
      <c r="A383" s="6" t="s">
        <v>1286</v>
      </c>
      <c r="B383" s="2" t="s">
        <v>663</v>
      </c>
      <c r="C383" s="2">
        <v>5</v>
      </c>
      <c r="D383" s="7">
        <v>45117</v>
      </c>
      <c r="E383" s="37">
        <v>0</v>
      </c>
      <c r="F383" s="38">
        <f>VLOOKUP(A383,'1-1-2024 Rates-Revenue'!$A$9:$O$599,15,FALSE)</f>
        <v>15225780.870000001</v>
      </c>
      <c r="G383" s="38">
        <f t="shared" si="20"/>
        <v>102113.85469336553</v>
      </c>
      <c r="H383" s="38">
        <f t="shared" si="23"/>
        <v>0</v>
      </c>
      <c r="I383" s="38">
        <f t="shared" si="21"/>
        <v>0</v>
      </c>
      <c r="J383" s="8">
        <f t="shared" si="22"/>
        <v>-102113.85</v>
      </c>
      <c r="L383" s="7"/>
    </row>
    <row r="384" spans="1:12" x14ac:dyDescent="0.25">
      <c r="A384" s="6" t="s">
        <v>664</v>
      </c>
      <c r="B384" s="2" t="s">
        <v>665</v>
      </c>
      <c r="C384" s="2">
        <v>3</v>
      </c>
      <c r="D384" s="7">
        <v>23189</v>
      </c>
      <c r="E384" s="37">
        <v>0</v>
      </c>
      <c r="F384" s="38">
        <f>VLOOKUP(A384,'1-1-2024 Rates-Revenue'!$A$9:$O$599,15,FALSE)</f>
        <v>5347624.4000000004</v>
      </c>
      <c r="G384" s="38">
        <f t="shared" si="20"/>
        <v>35864.600022730789</v>
      </c>
      <c r="H384" s="38">
        <f t="shared" si="23"/>
        <v>8021436.6000000006</v>
      </c>
      <c r="I384" s="38">
        <f t="shared" si="21"/>
        <v>50164.635987239111</v>
      </c>
      <c r="J384" s="8">
        <f t="shared" si="22"/>
        <v>14300.04</v>
      </c>
      <c r="L384" s="7"/>
    </row>
    <row r="385" spans="1:12" x14ac:dyDescent="0.25">
      <c r="A385" s="6" t="s">
        <v>1288</v>
      </c>
      <c r="B385" s="2" t="s">
        <v>1226</v>
      </c>
      <c r="C385" s="2">
        <v>3</v>
      </c>
      <c r="D385" s="7">
        <v>28485</v>
      </c>
      <c r="E385" s="37">
        <v>0</v>
      </c>
      <c r="F385" s="38">
        <f>VLOOKUP(A385,'1-1-2024 Rates-Revenue'!$A$9:$O$599,15,FALSE)</f>
        <v>7338305.7000000002</v>
      </c>
      <c r="G385" s="38">
        <f t="shared" si="20"/>
        <v>49215.385952503595</v>
      </c>
      <c r="H385" s="38">
        <f t="shared" si="23"/>
        <v>11007458.550000001</v>
      </c>
      <c r="I385" s="38">
        <f t="shared" si="21"/>
        <v>68838.685492493067</v>
      </c>
      <c r="J385" s="8">
        <f t="shared" si="22"/>
        <v>19623.3</v>
      </c>
      <c r="L385" s="7"/>
    </row>
    <row r="386" spans="1:12" x14ac:dyDescent="0.25">
      <c r="A386" s="6" t="s">
        <v>1347</v>
      </c>
      <c r="B386" s="2" t="s">
        <v>1344</v>
      </c>
      <c r="C386" s="2">
        <v>5</v>
      </c>
      <c r="D386" s="7">
        <v>31423</v>
      </c>
      <c r="E386" s="37">
        <v>1</v>
      </c>
      <c r="F386" s="38">
        <f>VLOOKUP(A386,'1-1-2024 Rates-Revenue'!$A$9:$O$599,15,FALSE)</f>
        <v>7945393.4800000004</v>
      </c>
      <c r="G386" s="38">
        <f t="shared" si="20"/>
        <v>53286.906085515839</v>
      </c>
      <c r="H386" s="38">
        <f t="shared" si="23"/>
        <v>0</v>
      </c>
      <c r="I386" s="38">
        <f t="shared" si="21"/>
        <v>0</v>
      </c>
      <c r="J386" s="8">
        <f t="shared" si="22"/>
        <v>-53286.91</v>
      </c>
      <c r="L386" s="7"/>
    </row>
    <row r="387" spans="1:12" x14ac:dyDescent="0.25">
      <c r="A387" s="6" t="s">
        <v>666</v>
      </c>
      <c r="B387" s="2" t="s">
        <v>667</v>
      </c>
      <c r="C387" s="2">
        <v>4</v>
      </c>
      <c r="D387" s="7">
        <v>68402</v>
      </c>
      <c r="E387" s="37">
        <v>0</v>
      </c>
      <c r="F387" s="38">
        <f>VLOOKUP(A387,'1-1-2024 Rates-Revenue'!$A$9:$O$599,15,FALSE)</f>
        <v>20339531.960000001</v>
      </c>
      <c r="G387" s="38">
        <f t="shared" si="20"/>
        <v>136409.95025659422</v>
      </c>
      <c r="H387" s="38">
        <f t="shared" si="23"/>
        <v>0</v>
      </c>
      <c r="I387" s="38">
        <f t="shared" si="21"/>
        <v>0</v>
      </c>
      <c r="J387" s="8">
        <f t="shared" si="22"/>
        <v>-136409.95000000001</v>
      </c>
      <c r="L387" s="7"/>
    </row>
    <row r="388" spans="1:12" x14ac:dyDescent="0.25">
      <c r="A388" s="6" t="s">
        <v>668</v>
      </c>
      <c r="B388" s="2" t="s">
        <v>669</v>
      </c>
      <c r="C388" s="2">
        <v>4</v>
      </c>
      <c r="D388" s="7">
        <v>9553</v>
      </c>
      <c r="E388" s="37">
        <v>0</v>
      </c>
      <c r="F388" s="38">
        <f>VLOOKUP(A388,'1-1-2024 Rates-Revenue'!$A$9:$O$599,15,FALSE)</f>
        <v>3126887.96</v>
      </c>
      <c r="G388" s="38">
        <f t="shared" si="20"/>
        <v>20970.91673104278</v>
      </c>
      <c r="H388" s="38">
        <f t="shared" si="23"/>
        <v>0</v>
      </c>
      <c r="I388" s="38">
        <f t="shared" si="21"/>
        <v>0</v>
      </c>
      <c r="J388" s="8">
        <f t="shared" si="22"/>
        <v>-20970.919999999998</v>
      </c>
      <c r="L388" s="7"/>
    </row>
    <row r="389" spans="1:12" x14ac:dyDescent="0.25">
      <c r="A389" s="6" t="s">
        <v>670</v>
      </c>
      <c r="B389" s="2" t="s">
        <v>671</v>
      </c>
      <c r="C389" s="2">
        <v>1</v>
      </c>
      <c r="D389" s="7">
        <v>13420</v>
      </c>
      <c r="E389" s="37">
        <v>0</v>
      </c>
      <c r="F389" s="38">
        <f>VLOOKUP(A389,'1-1-2024 Rates-Revenue'!$A$9:$O$599,15,FALSE)</f>
        <v>2774220</v>
      </c>
      <c r="G389" s="38">
        <f t="shared" si="20"/>
        <v>18605.69913531328</v>
      </c>
      <c r="H389" s="38">
        <f t="shared" si="23"/>
        <v>8322660</v>
      </c>
      <c r="I389" s="38">
        <f t="shared" si="21"/>
        <v>52048.433487033413</v>
      </c>
      <c r="J389" s="8">
        <f t="shared" si="22"/>
        <v>33442.730000000003</v>
      </c>
      <c r="L389" s="7"/>
    </row>
    <row r="390" spans="1:12" x14ac:dyDescent="0.25">
      <c r="A390" s="6" t="s">
        <v>672</v>
      </c>
      <c r="B390" s="2" t="s">
        <v>673</v>
      </c>
      <c r="C390" s="2">
        <v>3</v>
      </c>
      <c r="D390" s="7">
        <v>32731</v>
      </c>
      <c r="E390" s="37">
        <v>0</v>
      </c>
      <c r="F390" s="38">
        <f>VLOOKUP(A390,'1-1-2024 Rates-Revenue'!$A$9:$O$599,15,FALSE)</f>
        <v>6913111.7200000007</v>
      </c>
      <c r="G390" s="38">
        <f t="shared" si="20"/>
        <v>46363.76233720762</v>
      </c>
      <c r="H390" s="38">
        <f t="shared" si="23"/>
        <v>10369667.580000002</v>
      </c>
      <c r="I390" s="38">
        <f t="shared" si="21"/>
        <v>64850.054348042198</v>
      </c>
      <c r="J390" s="8">
        <f t="shared" si="22"/>
        <v>18486.29</v>
      </c>
      <c r="L390" s="7"/>
    </row>
    <row r="391" spans="1:12" x14ac:dyDescent="0.25">
      <c r="A391" s="6" t="s">
        <v>1180</v>
      </c>
      <c r="B391" s="2" t="s">
        <v>1266</v>
      </c>
      <c r="C391" s="2">
        <v>2</v>
      </c>
      <c r="D391" s="7">
        <v>21593</v>
      </c>
      <c r="E391" s="37">
        <v>0</v>
      </c>
      <c r="F391" s="38">
        <f>VLOOKUP(A391,'1-1-2024 Rates-Revenue'!$A$9:$O$599,15,FALSE)</f>
        <v>5617608.1499999994</v>
      </c>
      <c r="G391" s="38">
        <f t="shared" si="20"/>
        <v>37675.284259714019</v>
      </c>
      <c r="H391" s="38">
        <f t="shared" si="23"/>
        <v>12639618.337499999</v>
      </c>
      <c r="I391" s="38">
        <f t="shared" si="21"/>
        <v>79045.922137977119</v>
      </c>
      <c r="J391" s="8">
        <f t="shared" si="22"/>
        <v>41370.639999999999</v>
      </c>
      <c r="L391" s="7"/>
    </row>
    <row r="392" spans="1:12" x14ac:dyDescent="0.25">
      <c r="A392" s="6" t="s">
        <v>674</v>
      </c>
      <c r="B392" s="2" t="s">
        <v>675</v>
      </c>
      <c r="C392" s="2">
        <v>4</v>
      </c>
      <c r="D392" s="7">
        <v>16347</v>
      </c>
      <c r="E392" s="37">
        <v>0</v>
      </c>
      <c r="F392" s="38">
        <f>VLOOKUP(A392,'1-1-2024 Rates-Revenue'!$A$9:$O$599,15,FALSE)</f>
        <v>4120154.34</v>
      </c>
      <c r="G392" s="38">
        <f t="shared" ref="G392:G455" si="24">SUM(F392/$F$7)*50000000</f>
        <v>27632.398310550441</v>
      </c>
      <c r="H392" s="38">
        <f t="shared" si="23"/>
        <v>0</v>
      </c>
      <c r="I392" s="38">
        <f t="shared" ref="I392:I455" si="25">SUM(H392/$H$7)*50000000</f>
        <v>0</v>
      </c>
      <c r="J392" s="8">
        <f t="shared" ref="J392:J455" si="26">ROUND(SUM(I392-G392),2)</f>
        <v>-27632.400000000001</v>
      </c>
      <c r="L392" s="7"/>
    </row>
    <row r="393" spans="1:12" x14ac:dyDescent="0.25">
      <c r="A393" s="6" t="s">
        <v>1370</v>
      </c>
      <c r="B393" s="2" t="s">
        <v>676</v>
      </c>
      <c r="C393" s="2">
        <v>5</v>
      </c>
      <c r="D393" s="7">
        <v>30242</v>
      </c>
      <c r="E393" s="37">
        <v>0</v>
      </c>
      <c r="F393" s="38">
        <f>VLOOKUP(A393,'1-1-2024 Rates-Revenue'!$A$9:$O$599,15,FALSE)</f>
        <v>8478803.7799999993</v>
      </c>
      <c r="G393" s="38">
        <f t="shared" si="24"/>
        <v>56864.297769476449</v>
      </c>
      <c r="H393" s="38">
        <f t="shared" ref="H393:H456" si="27">IF(E393=1,F393*0,(IF(C393=1,F393*3)+IF(C393=2,F393*2.25)+IF(C393=3,F393*1.5)+IF(C393=4,F393*0)+IF(C393=5,F393*0)))</f>
        <v>0</v>
      </c>
      <c r="I393" s="38">
        <f t="shared" si="25"/>
        <v>0</v>
      </c>
      <c r="J393" s="8">
        <f t="shared" si="26"/>
        <v>-56864.3</v>
      </c>
      <c r="L393" s="7"/>
    </row>
    <row r="394" spans="1:12" x14ac:dyDescent="0.25">
      <c r="A394" s="6" t="s">
        <v>677</v>
      </c>
      <c r="B394" s="2" t="s">
        <v>1227</v>
      </c>
      <c r="C394" s="2">
        <v>2</v>
      </c>
      <c r="D394" s="7">
        <v>119742</v>
      </c>
      <c r="E394" s="37">
        <v>0</v>
      </c>
      <c r="F394" s="38">
        <f>VLOOKUP(A394,'1-1-2024 Rates-Revenue'!$A$9:$O$599,15,FALSE)</f>
        <v>41188301.520000003</v>
      </c>
      <c r="G394" s="38">
        <f t="shared" si="24"/>
        <v>276235.17456282728</v>
      </c>
      <c r="H394" s="38">
        <f t="shared" si="27"/>
        <v>92673678.420000002</v>
      </c>
      <c r="I394" s="38">
        <f t="shared" si="25"/>
        <v>579564.68091236381</v>
      </c>
      <c r="J394" s="8">
        <f t="shared" si="26"/>
        <v>303329.51</v>
      </c>
      <c r="L394" s="7"/>
    </row>
    <row r="395" spans="1:12" x14ac:dyDescent="0.25">
      <c r="A395" s="6" t="s">
        <v>679</v>
      </c>
      <c r="B395" s="2" t="s">
        <v>680</v>
      </c>
      <c r="C395" s="2">
        <v>3</v>
      </c>
      <c r="D395" s="7">
        <v>25858</v>
      </c>
      <c r="E395" s="37">
        <v>0</v>
      </c>
      <c r="F395" s="38">
        <f>VLOOKUP(A395,'1-1-2024 Rates-Revenue'!$A$9:$O$599,15,FALSE)</f>
        <v>7019495.0999999996</v>
      </c>
      <c r="G395" s="38">
        <f t="shared" si="24"/>
        <v>47077.237534300017</v>
      </c>
      <c r="H395" s="38">
        <f t="shared" si="27"/>
        <v>10529242.649999999</v>
      </c>
      <c r="I395" s="38">
        <f t="shared" si="25"/>
        <v>65848.008417664591</v>
      </c>
      <c r="J395" s="8">
        <f t="shared" si="26"/>
        <v>18770.77</v>
      </c>
      <c r="L395" s="7"/>
    </row>
    <row r="396" spans="1:12" x14ac:dyDescent="0.25">
      <c r="A396" s="6" t="s">
        <v>681</v>
      </c>
      <c r="B396" s="2" t="s">
        <v>682</v>
      </c>
      <c r="C396" s="2">
        <v>4</v>
      </c>
      <c r="D396" s="7">
        <v>30163</v>
      </c>
      <c r="E396" s="37">
        <v>0</v>
      </c>
      <c r="F396" s="38">
        <f>VLOOKUP(A396,'1-1-2024 Rates-Revenue'!$A$9:$O$599,15,FALSE)</f>
        <v>8059926.1399999987</v>
      </c>
      <c r="G396" s="38">
        <f t="shared" si="24"/>
        <v>54055.035582501347</v>
      </c>
      <c r="H396" s="38">
        <f t="shared" si="27"/>
        <v>0</v>
      </c>
      <c r="I396" s="38">
        <f t="shared" si="25"/>
        <v>0</v>
      </c>
      <c r="J396" s="8">
        <f t="shared" si="26"/>
        <v>-54055.040000000001</v>
      </c>
      <c r="L396" s="7"/>
    </row>
    <row r="397" spans="1:12" x14ac:dyDescent="0.25">
      <c r="A397" s="6" t="s">
        <v>683</v>
      </c>
      <c r="B397" s="2" t="s">
        <v>684</v>
      </c>
      <c r="C397" s="2">
        <v>4</v>
      </c>
      <c r="D397" s="7">
        <v>51093</v>
      </c>
      <c r="E397" s="37">
        <v>0</v>
      </c>
      <c r="F397" s="38">
        <f>VLOOKUP(A397,'1-1-2024 Rates-Revenue'!$A$9:$O$599,15,FALSE)</f>
        <v>14946783.84</v>
      </c>
      <c r="G397" s="38">
        <f t="shared" si="24"/>
        <v>100242.72161818547</v>
      </c>
      <c r="H397" s="38">
        <f t="shared" si="27"/>
        <v>0</v>
      </c>
      <c r="I397" s="38">
        <f t="shared" si="25"/>
        <v>0</v>
      </c>
      <c r="J397" s="8">
        <f t="shared" si="26"/>
        <v>-100242.72</v>
      </c>
      <c r="L397" s="7"/>
    </row>
    <row r="398" spans="1:12" x14ac:dyDescent="0.25">
      <c r="A398" s="6" t="s">
        <v>1371</v>
      </c>
      <c r="B398" s="2" t="s">
        <v>1228</v>
      </c>
      <c r="C398" s="2">
        <v>4</v>
      </c>
      <c r="D398" s="7">
        <v>31829</v>
      </c>
      <c r="E398" s="37">
        <v>0</v>
      </c>
      <c r="F398" s="38">
        <f>VLOOKUP(A398,'1-1-2024 Rates-Revenue'!$A$9:$O$599,15,FALSE)</f>
        <v>8704131.0199999996</v>
      </c>
      <c r="G398" s="38">
        <f t="shared" si="24"/>
        <v>58375.486800782732</v>
      </c>
      <c r="H398" s="38">
        <f t="shared" si="27"/>
        <v>0</v>
      </c>
      <c r="I398" s="38">
        <f t="shared" si="25"/>
        <v>0</v>
      </c>
      <c r="J398" s="8">
        <f t="shared" si="26"/>
        <v>-58375.49</v>
      </c>
      <c r="L398" s="7"/>
    </row>
    <row r="399" spans="1:12" x14ac:dyDescent="0.25">
      <c r="A399" s="6" t="s">
        <v>685</v>
      </c>
      <c r="B399" s="2" t="s">
        <v>686</v>
      </c>
      <c r="C399" s="2">
        <v>1</v>
      </c>
      <c r="D399" s="7">
        <v>35888</v>
      </c>
      <c r="E399" s="37">
        <v>0</v>
      </c>
      <c r="F399" s="38">
        <f>VLOOKUP(A399,'1-1-2024 Rates-Revenue'!$A$9:$O$599,15,FALSE)</f>
        <v>11960393.76</v>
      </c>
      <c r="G399" s="38">
        <f t="shared" si="24"/>
        <v>80214.073807570545</v>
      </c>
      <c r="H399" s="38">
        <f t="shared" si="27"/>
        <v>35881181.280000001</v>
      </c>
      <c r="I399" s="38">
        <f t="shared" si="25"/>
        <v>224394.51777295582</v>
      </c>
      <c r="J399" s="8">
        <f t="shared" si="26"/>
        <v>144180.44</v>
      </c>
      <c r="L399" s="7"/>
    </row>
    <row r="400" spans="1:12" x14ac:dyDescent="0.25">
      <c r="A400" s="6" t="s">
        <v>687</v>
      </c>
      <c r="B400" s="2" t="s">
        <v>688</v>
      </c>
      <c r="C400" s="2">
        <v>3</v>
      </c>
      <c r="D400" s="7">
        <v>74661</v>
      </c>
      <c r="E400" s="37">
        <v>1</v>
      </c>
      <c r="F400" s="38">
        <f>VLOOKUP(A400,'1-1-2024 Rates-Revenue'!$A$9:$O$599,15,FALSE)</f>
        <v>15684782.880000001</v>
      </c>
      <c r="G400" s="38">
        <f t="shared" si="24"/>
        <v>105192.21664755951</v>
      </c>
      <c r="H400" s="38">
        <f t="shared" si="27"/>
        <v>0</v>
      </c>
      <c r="I400" s="38">
        <f t="shared" si="25"/>
        <v>0</v>
      </c>
      <c r="J400" s="8">
        <f t="shared" si="26"/>
        <v>-105192.22</v>
      </c>
      <c r="L400" s="7"/>
    </row>
    <row r="401" spans="1:12" x14ac:dyDescent="0.25">
      <c r="A401" s="6" t="s">
        <v>689</v>
      </c>
      <c r="B401" s="2" t="s">
        <v>690</v>
      </c>
      <c r="C401" s="2">
        <v>3</v>
      </c>
      <c r="D401" s="7">
        <v>44672</v>
      </c>
      <c r="E401" s="37">
        <v>0</v>
      </c>
      <c r="F401" s="38">
        <f>VLOOKUP(A401,'1-1-2024 Rates-Revenue'!$A$9:$O$599,15,FALSE)</f>
        <v>10680181.76</v>
      </c>
      <c r="G401" s="38">
        <f t="shared" si="24"/>
        <v>71628.150808883453</v>
      </c>
      <c r="H401" s="38">
        <f t="shared" si="27"/>
        <v>16020272.640000001</v>
      </c>
      <c r="I401" s="38">
        <f t="shared" si="25"/>
        <v>100187.93209709172</v>
      </c>
      <c r="J401" s="8">
        <f t="shared" si="26"/>
        <v>28559.78</v>
      </c>
      <c r="L401" s="7"/>
    </row>
    <row r="402" spans="1:12" x14ac:dyDescent="0.25">
      <c r="A402" s="6" t="s">
        <v>691</v>
      </c>
      <c r="B402" s="2" t="s">
        <v>692</v>
      </c>
      <c r="C402" s="2">
        <v>1</v>
      </c>
      <c r="D402" s="7">
        <v>21261</v>
      </c>
      <c r="E402" s="37">
        <v>1</v>
      </c>
      <c r="F402" s="38">
        <f>VLOOKUP(A402,'1-1-2024 Rates-Revenue'!$A$9:$O$599,15,FALSE)</f>
        <v>5659171.4500000002</v>
      </c>
      <c r="G402" s="38">
        <f t="shared" si="24"/>
        <v>37954.034414665963</v>
      </c>
      <c r="H402" s="38">
        <f t="shared" si="27"/>
        <v>0</v>
      </c>
      <c r="I402" s="38">
        <f t="shared" si="25"/>
        <v>0</v>
      </c>
      <c r="J402" s="8">
        <f t="shared" si="26"/>
        <v>-37954.03</v>
      </c>
      <c r="L402" s="7"/>
    </row>
    <row r="403" spans="1:12" x14ac:dyDescent="0.25">
      <c r="A403" s="6" t="s">
        <v>693</v>
      </c>
      <c r="B403" s="2" t="s">
        <v>694</v>
      </c>
      <c r="C403" s="2">
        <v>2</v>
      </c>
      <c r="D403" s="7">
        <v>32110</v>
      </c>
      <c r="E403" s="37">
        <v>0</v>
      </c>
      <c r="F403" s="38">
        <f>VLOOKUP(A403,'1-1-2024 Rates-Revenue'!$A$9:$O$599,15,FALSE)</f>
        <v>9787468.3000000007</v>
      </c>
      <c r="G403" s="38">
        <f t="shared" si="24"/>
        <v>65641.041621146171</v>
      </c>
      <c r="H403" s="38">
        <f t="shared" si="27"/>
        <v>22021803.675000001</v>
      </c>
      <c r="I403" s="38">
        <f t="shared" si="25"/>
        <v>137720.43839863045</v>
      </c>
      <c r="J403" s="8">
        <f t="shared" si="26"/>
        <v>72079.399999999994</v>
      </c>
      <c r="L403" s="7"/>
    </row>
    <row r="404" spans="1:12" x14ac:dyDescent="0.25">
      <c r="A404" s="6" t="s">
        <v>695</v>
      </c>
      <c r="B404" s="2" t="s">
        <v>696</v>
      </c>
      <c r="C404" s="2">
        <v>5</v>
      </c>
      <c r="D404" s="7">
        <v>24311</v>
      </c>
      <c r="E404" s="37">
        <v>0</v>
      </c>
      <c r="F404" s="38">
        <f>VLOOKUP(A404,'1-1-2024 Rates-Revenue'!$A$9:$O$599,15,FALSE)</f>
        <v>7534992.5899999999</v>
      </c>
      <c r="G404" s="38">
        <f t="shared" si="24"/>
        <v>50534.494422343923</v>
      </c>
      <c r="H404" s="38">
        <f t="shared" si="27"/>
        <v>0</v>
      </c>
      <c r="I404" s="38">
        <f t="shared" si="25"/>
        <v>0</v>
      </c>
      <c r="J404" s="8">
        <f t="shared" si="26"/>
        <v>-50534.49</v>
      </c>
      <c r="L404" s="7"/>
    </row>
    <row r="405" spans="1:12" x14ac:dyDescent="0.25">
      <c r="A405" s="6" t="s">
        <v>697</v>
      </c>
      <c r="B405" s="2" t="s">
        <v>698</v>
      </c>
      <c r="C405" s="2">
        <v>4</v>
      </c>
      <c r="D405" s="7">
        <v>63301</v>
      </c>
      <c r="E405" s="37">
        <v>1</v>
      </c>
      <c r="F405" s="38">
        <f>VLOOKUP(A405,'1-1-2024 Rates-Revenue'!$A$9:$O$599,15,FALSE)</f>
        <v>19447494.68</v>
      </c>
      <c r="G405" s="38">
        <f t="shared" si="24"/>
        <v>130427.37596574373</v>
      </c>
      <c r="H405" s="38">
        <f t="shared" si="27"/>
        <v>0</v>
      </c>
      <c r="I405" s="38">
        <f t="shared" si="25"/>
        <v>0</v>
      </c>
      <c r="J405" s="8">
        <f t="shared" si="26"/>
        <v>-130427.38</v>
      </c>
      <c r="L405" s="7"/>
    </row>
    <row r="406" spans="1:12" x14ac:dyDescent="0.25">
      <c r="A406" s="6" t="s">
        <v>1181</v>
      </c>
      <c r="B406" s="2" t="s">
        <v>1229</v>
      </c>
      <c r="C406" s="2">
        <v>5</v>
      </c>
      <c r="D406" s="7">
        <v>25347</v>
      </c>
      <c r="E406" s="37">
        <v>0</v>
      </c>
      <c r="F406" s="38">
        <f>VLOOKUP(A406,'1-1-2024 Rates-Revenue'!$A$9:$O$599,15,FALSE)</f>
        <v>7822326.2299999995</v>
      </c>
      <c r="G406" s="38">
        <f t="shared" si="24"/>
        <v>52461.538152579596</v>
      </c>
      <c r="H406" s="38">
        <f t="shared" si="27"/>
        <v>0</v>
      </c>
      <c r="I406" s="38">
        <f t="shared" si="25"/>
        <v>0</v>
      </c>
      <c r="J406" s="8">
        <f t="shared" si="26"/>
        <v>-52461.54</v>
      </c>
      <c r="L406" s="7"/>
    </row>
    <row r="407" spans="1:12" x14ac:dyDescent="0.25">
      <c r="A407" s="6" t="s">
        <v>1182</v>
      </c>
      <c r="B407" s="2" t="s">
        <v>1230</v>
      </c>
      <c r="C407" s="2">
        <v>4</v>
      </c>
      <c r="D407" s="7">
        <v>48127</v>
      </c>
      <c r="E407" s="37">
        <v>0</v>
      </c>
      <c r="F407" s="38">
        <f>VLOOKUP(A407,'1-1-2024 Rates-Revenue'!$A$9:$O$599,15,FALSE)</f>
        <v>13133183.470000001</v>
      </c>
      <c r="G407" s="38">
        <f t="shared" si="24"/>
        <v>88079.554012187087</v>
      </c>
      <c r="H407" s="38">
        <f t="shared" si="27"/>
        <v>0</v>
      </c>
      <c r="I407" s="38">
        <f t="shared" si="25"/>
        <v>0</v>
      </c>
      <c r="J407" s="8">
        <f t="shared" si="26"/>
        <v>-88079.55</v>
      </c>
      <c r="L407" s="7"/>
    </row>
    <row r="408" spans="1:12" x14ac:dyDescent="0.25">
      <c r="A408" s="6" t="s">
        <v>1183</v>
      </c>
      <c r="B408" s="2" t="s">
        <v>1231</v>
      </c>
      <c r="C408" s="2">
        <v>5</v>
      </c>
      <c r="D408" s="7">
        <v>13848</v>
      </c>
      <c r="E408" s="37">
        <v>0</v>
      </c>
      <c r="F408" s="38">
        <f>VLOOKUP(A408,'1-1-2024 Rates-Revenue'!$A$9:$O$599,15,FALSE)</f>
        <v>3907158.2399999998</v>
      </c>
      <c r="G408" s="38">
        <f t="shared" si="24"/>
        <v>26203.909815191349</v>
      </c>
      <c r="H408" s="38">
        <f t="shared" si="27"/>
        <v>0</v>
      </c>
      <c r="I408" s="38">
        <f t="shared" si="25"/>
        <v>0</v>
      </c>
      <c r="J408" s="8">
        <f t="shared" si="26"/>
        <v>-26203.91</v>
      </c>
      <c r="L408" s="7"/>
    </row>
    <row r="409" spans="1:12" x14ac:dyDescent="0.25">
      <c r="A409" s="6" t="s">
        <v>1390</v>
      </c>
      <c r="B409" s="2" t="s">
        <v>1381</v>
      </c>
      <c r="C409" s="2">
        <v>1</v>
      </c>
      <c r="D409" s="7">
        <v>76924</v>
      </c>
      <c r="E409" s="37">
        <v>0</v>
      </c>
      <c r="F409" s="38">
        <f>VLOOKUP(A409,'1-1-2024 Rates-Revenue'!$A$9:$O$599,15,FALSE)</f>
        <v>24580562.119999994</v>
      </c>
      <c r="G409" s="38">
        <f t="shared" si="24"/>
        <v>164853.01936457751</v>
      </c>
      <c r="H409" s="38">
        <f t="shared" si="27"/>
        <v>73741686.359999985</v>
      </c>
      <c r="I409" s="38">
        <f t="shared" si="25"/>
        <v>461167.3741003644</v>
      </c>
      <c r="J409" s="8">
        <f t="shared" si="26"/>
        <v>296314.34999999998</v>
      </c>
      <c r="L409" s="7"/>
    </row>
    <row r="410" spans="1:12" x14ac:dyDescent="0.25">
      <c r="A410" s="6" t="s">
        <v>699</v>
      </c>
      <c r="B410" s="2" t="s">
        <v>700</v>
      </c>
      <c r="C410" s="2">
        <v>2</v>
      </c>
      <c r="D410" s="7">
        <v>39308</v>
      </c>
      <c r="E410" s="37">
        <v>0</v>
      </c>
      <c r="F410" s="38">
        <f>VLOOKUP(A410,'1-1-2024 Rates-Revenue'!$A$9:$O$599,15,FALSE)</f>
        <v>11684342.620000001</v>
      </c>
      <c r="G410" s="38">
        <f t="shared" si="24"/>
        <v>78362.697760681593</v>
      </c>
      <c r="H410" s="38">
        <f t="shared" si="27"/>
        <v>26289770.895000003</v>
      </c>
      <c r="I410" s="38">
        <f t="shared" si="25"/>
        <v>164411.54532538331</v>
      </c>
      <c r="J410" s="8">
        <f t="shared" si="26"/>
        <v>86048.85</v>
      </c>
      <c r="L410" s="7"/>
    </row>
    <row r="411" spans="1:12" x14ac:dyDescent="0.25">
      <c r="A411" s="6" t="s">
        <v>1184</v>
      </c>
      <c r="B411" s="2" t="s">
        <v>1232</v>
      </c>
      <c r="C411" s="2">
        <v>5</v>
      </c>
      <c r="D411" s="7">
        <v>54648</v>
      </c>
      <c r="E411" s="37">
        <v>0</v>
      </c>
      <c r="F411" s="38">
        <f>VLOOKUP(A411,'1-1-2024 Rates-Revenue'!$A$9:$O$599,15,FALSE)</f>
        <v>15013689.760000002</v>
      </c>
      <c r="G411" s="38">
        <f t="shared" si="24"/>
        <v>100691.43564154749</v>
      </c>
      <c r="H411" s="38">
        <f t="shared" si="27"/>
        <v>0</v>
      </c>
      <c r="I411" s="38">
        <f t="shared" si="25"/>
        <v>0</v>
      </c>
      <c r="J411" s="8">
        <f t="shared" si="26"/>
        <v>-100691.44</v>
      </c>
      <c r="L411" s="7"/>
    </row>
    <row r="412" spans="1:12" x14ac:dyDescent="0.25">
      <c r="A412" s="6" t="s">
        <v>1185</v>
      </c>
      <c r="B412" s="2" t="s">
        <v>701</v>
      </c>
      <c r="C412" s="2">
        <v>5</v>
      </c>
      <c r="D412" s="7">
        <v>100729</v>
      </c>
      <c r="E412" s="37">
        <v>0</v>
      </c>
      <c r="F412" s="38">
        <f>VLOOKUP(A412,'1-1-2024 Rates-Revenue'!$A$9:$O$599,15,FALSE)</f>
        <v>46843014.160000004</v>
      </c>
      <c r="G412" s="38">
        <f t="shared" si="24"/>
        <v>314159.30533706042</v>
      </c>
      <c r="H412" s="38">
        <f t="shared" si="27"/>
        <v>0</v>
      </c>
      <c r="I412" s="38">
        <f t="shared" si="25"/>
        <v>0</v>
      </c>
      <c r="J412" s="8">
        <f t="shared" si="26"/>
        <v>-314159.31</v>
      </c>
      <c r="L412" s="7"/>
    </row>
    <row r="413" spans="1:12" x14ac:dyDescent="0.25">
      <c r="A413" s="6" t="s">
        <v>702</v>
      </c>
      <c r="B413" s="2" t="s">
        <v>703</v>
      </c>
      <c r="C413" s="2">
        <v>1</v>
      </c>
      <c r="D413" s="7">
        <v>12929</v>
      </c>
      <c r="E413" s="37">
        <v>0</v>
      </c>
      <c r="F413" s="38">
        <f>VLOOKUP(A413,'1-1-2024 Rates-Revenue'!$A$9:$O$599,15,FALSE)</f>
        <v>2894460.09</v>
      </c>
      <c r="G413" s="38">
        <f t="shared" si="24"/>
        <v>19412.106319510276</v>
      </c>
      <c r="H413" s="38">
        <f t="shared" si="27"/>
        <v>8683380.2699999996</v>
      </c>
      <c r="I413" s="38">
        <f t="shared" si="25"/>
        <v>54304.313816221409</v>
      </c>
      <c r="J413" s="8">
        <f t="shared" si="26"/>
        <v>34892.21</v>
      </c>
      <c r="L413" s="7"/>
    </row>
    <row r="414" spans="1:12" x14ac:dyDescent="0.25">
      <c r="A414" s="6" t="s">
        <v>704</v>
      </c>
      <c r="B414" s="2" t="s">
        <v>705</v>
      </c>
      <c r="C414" s="2">
        <v>1</v>
      </c>
      <c r="D414" s="7">
        <v>30475</v>
      </c>
      <c r="E414" s="37">
        <v>0</v>
      </c>
      <c r="F414" s="38">
        <f>VLOOKUP(A414,'1-1-2024 Rates-Revenue'!$A$9:$O$599,15,FALSE)</f>
        <v>7579911.0300000003</v>
      </c>
      <c r="G414" s="38">
        <f t="shared" si="24"/>
        <v>50835.746298643433</v>
      </c>
      <c r="H414" s="38">
        <f t="shared" si="27"/>
        <v>22739733.09</v>
      </c>
      <c r="I414" s="38">
        <f t="shared" si="25"/>
        <v>142210.2411065402</v>
      </c>
      <c r="J414" s="8">
        <f t="shared" si="26"/>
        <v>91374.49</v>
      </c>
      <c r="L414" s="7"/>
    </row>
    <row r="415" spans="1:12" x14ac:dyDescent="0.25">
      <c r="A415" s="6" t="s">
        <v>706</v>
      </c>
      <c r="B415" s="2" t="s">
        <v>707</v>
      </c>
      <c r="C415" s="2">
        <v>4</v>
      </c>
      <c r="D415" s="7">
        <v>24393</v>
      </c>
      <c r="E415" s="37">
        <v>0</v>
      </c>
      <c r="F415" s="38">
        <f>VLOOKUP(A415,'1-1-2024 Rates-Revenue'!$A$9:$O$599,15,FALSE)</f>
        <v>5011297.92</v>
      </c>
      <c r="G415" s="38">
        <f t="shared" si="24"/>
        <v>33608.978875843022</v>
      </c>
      <c r="H415" s="38">
        <f t="shared" si="27"/>
        <v>0</v>
      </c>
      <c r="I415" s="38">
        <f t="shared" si="25"/>
        <v>0</v>
      </c>
      <c r="J415" s="8">
        <f t="shared" si="26"/>
        <v>-33608.980000000003</v>
      </c>
      <c r="L415" s="7"/>
    </row>
    <row r="416" spans="1:12" x14ac:dyDescent="0.25">
      <c r="A416" s="6" t="s">
        <v>708</v>
      </c>
      <c r="B416" s="2" t="s">
        <v>709</v>
      </c>
      <c r="C416" s="2">
        <v>3</v>
      </c>
      <c r="D416" s="7">
        <v>99378</v>
      </c>
      <c r="E416" s="37">
        <v>0</v>
      </c>
      <c r="F416" s="38">
        <f>VLOOKUP(A416,'1-1-2024 Rates-Revenue'!$A$9:$O$599,15,FALSE)</f>
        <v>32792620.799999997</v>
      </c>
      <c r="G416" s="38">
        <f t="shared" si="24"/>
        <v>219928.35336174356</v>
      </c>
      <c r="H416" s="38">
        <f t="shared" si="27"/>
        <v>49188931.199999996</v>
      </c>
      <c r="I416" s="38">
        <f t="shared" si="25"/>
        <v>307618.81584270683</v>
      </c>
      <c r="J416" s="8">
        <f t="shared" si="26"/>
        <v>87690.46</v>
      </c>
      <c r="L416" s="7"/>
    </row>
    <row r="417" spans="1:12" x14ac:dyDescent="0.25">
      <c r="A417" s="6" t="s">
        <v>710</v>
      </c>
      <c r="B417" s="2" t="s">
        <v>711</v>
      </c>
      <c r="C417" s="2">
        <v>2</v>
      </c>
      <c r="D417" s="7">
        <v>24412</v>
      </c>
      <c r="E417" s="37">
        <v>0</v>
      </c>
      <c r="F417" s="38">
        <f>VLOOKUP(A417,'1-1-2024 Rates-Revenue'!$A$9:$O$599,15,FALSE)</f>
        <v>3971102.4599999995</v>
      </c>
      <c r="G417" s="38">
        <f t="shared" si="24"/>
        <v>26632.760778259268</v>
      </c>
      <c r="H417" s="38">
        <f t="shared" si="27"/>
        <v>8934980.5349999983</v>
      </c>
      <c r="I417" s="38">
        <f t="shared" si="25"/>
        <v>55877.77706693361</v>
      </c>
      <c r="J417" s="8">
        <f t="shared" si="26"/>
        <v>29245.02</v>
      </c>
      <c r="L417" s="7"/>
    </row>
    <row r="418" spans="1:12" x14ac:dyDescent="0.25">
      <c r="A418" s="6" t="s">
        <v>712</v>
      </c>
      <c r="B418" s="2" t="s">
        <v>713</v>
      </c>
      <c r="C418" s="2">
        <v>5</v>
      </c>
      <c r="D418" s="7">
        <v>73820</v>
      </c>
      <c r="E418" s="37">
        <v>0</v>
      </c>
      <c r="F418" s="38">
        <f>VLOOKUP(A418,'1-1-2024 Rates-Revenue'!$A$9:$O$599,15,FALSE)</f>
        <v>26060934.509999998</v>
      </c>
      <c r="G418" s="38">
        <f t="shared" si="24"/>
        <v>174781.346352547</v>
      </c>
      <c r="H418" s="38">
        <f t="shared" si="27"/>
        <v>0</v>
      </c>
      <c r="I418" s="38">
        <f t="shared" si="25"/>
        <v>0</v>
      </c>
      <c r="J418" s="8">
        <f t="shared" si="26"/>
        <v>-174781.35</v>
      </c>
      <c r="L418" s="7"/>
    </row>
    <row r="419" spans="1:12" x14ac:dyDescent="0.25">
      <c r="A419" s="6" t="s">
        <v>714</v>
      </c>
      <c r="B419" s="2" t="s">
        <v>715</v>
      </c>
      <c r="C419" s="2">
        <v>1</v>
      </c>
      <c r="D419" s="7">
        <v>79210</v>
      </c>
      <c r="E419" s="37">
        <v>0</v>
      </c>
      <c r="F419" s="38">
        <f>VLOOKUP(A419,'1-1-2024 Rates-Revenue'!$A$9:$O$599,15,FALSE)</f>
        <v>27580312.540000003</v>
      </c>
      <c r="G419" s="38">
        <f t="shared" si="24"/>
        <v>184971.27018662833</v>
      </c>
      <c r="H419" s="38">
        <f t="shared" si="27"/>
        <v>82740937.620000005</v>
      </c>
      <c r="I419" s="38">
        <f t="shared" si="25"/>
        <v>517447.08883570292</v>
      </c>
      <c r="J419" s="8">
        <f t="shared" si="26"/>
        <v>332475.82</v>
      </c>
      <c r="L419" s="7"/>
    </row>
    <row r="420" spans="1:12" x14ac:dyDescent="0.25">
      <c r="A420" s="6" t="s">
        <v>716</v>
      </c>
      <c r="B420" s="2" t="s">
        <v>717</v>
      </c>
      <c r="C420" s="2">
        <v>4</v>
      </c>
      <c r="D420" s="7">
        <v>99935</v>
      </c>
      <c r="E420" s="37">
        <v>0</v>
      </c>
      <c r="F420" s="38">
        <f>VLOOKUP(A420,'1-1-2024 Rates-Revenue'!$A$9:$O$599,15,FALSE)</f>
        <v>38772931.969999999</v>
      </c>
      <c r="G420" s="38">
        <f t="shared" si="24"/>
        <v>260036.15676759218</v>
      </c>
      <c r="H420" s="38">
        <f t="shared" si="27"/>
        <v>0</v>
      </c>
      <c r="I420" s="38">
        <f t="shared" si="25"/>
        <v>0</v>
      </c>
      <c r="J420" s="8">
        <f t="shared" si="26"/>
        <v>-260036.16</v>
      </c>
      <c r="L420" s="7"/>
    </row>
    <row r="421" spans="1:12" x14ac:dyDescent="0.25">
      <c r="A421" s="6" t="s">
        <v>718</v>
      </c>
      <c r="B421" s="2" t="s">
        <v>719</v>
      </c>
      <c r="C421" s="2">
        <v>1</v>
      </c>
      <c r="D421" s="7">
        <v>38571</v>
      </c>
      <c r="E421" s="37">
        <v>0</v>
      </c>
      <c r="F421" s="38">
        <f>VLOOKUP(A421,'1-1-2024 Rates-Revenue'!$A$9:$O$599,15,FALSE)</f>
        <v>9421738.1700000018</v>
      </c>
      <c r="G421" s="38">
        <f t="shared" si="24"/>
        <v>63188.220733293376</v>
      </c>
      <c r="H421" s="38">
        <f t="shared" si="27"/>
        <v>28265214.510000005</v>
      </c>
      <c r="I421" s="38">
        <f t="shared" si="25"/>
        <v>176765.61789385451</v>
      </c>
      <c r="J421" s="8">
        <f t="shared" si="26"/>
        <v>113577.4</v>
      </c>
      <c r="L421" s="7"/>
    </row>
    <row r="422" spans="1:12" x14ac:dyDescent="0.25">
      <c r="A422" s="6" t="s">
        <v>720</v>
      </c>
      <c r="B422" s="2" t="s">
        <v>721</v>
      </c>
      <c r="C422" s="2">
        <v>3</v>
      </c>
      <c r="D422" s="7">
        <v>21933</v>
      </c>
      <c r="E422" s="37">
        <v>0</v>
      </c>
      <c r="F422" s="38">
        <f>VLOOKUP(A422,'1-1-2024 Rates-Revenue'!$A$9:$O$599,15,FALSE)</f>
        <v>4475867.3099999996</v>
      </c>
      <c r="G422" s="38">
        <f t="shared" si="24"/>
        <v>30018.037696881991</v>
      </c>
      <c r="H422" s="38">
        <f t="shared" si="27"/>
        <v>6713800.9649999999</v>
      </c>
      <c r="I422" s="38">
        <f t="shared" si="25"/>
        <v>41986.915598136089</v>
      </c>
      <c r="J422" s="8">
        <f t="shared" si="26"/>
        <v>11968.88</v>
      </c>
      <c r="L422" s="7"/>
    </row>
    <row r="423" spans="1:12" x14ac:dyDescent="0.25">
      <c r="A423" s="6" t="s">
        <v>722</v>
      </c>
      <c r="B423" s="2" t="s">
        <v>723</v>
      </c>
      <c r="C423" s="2">
        <v>4</v>
      </c>
      <c r="D423" s="7">
        <v>17535</v>
      </c>
      <c r="E423" s="37">
        <v>0</v>
      </c>
      <c r="F423" s="38">
        <f>VLOOKUP(A423,'1-1-2024 Rates-Revenue'!$A$9:$O$599,15,FALSE)</f>
        <v>3911761.12</v>
      </c>
      <c r="G423" s="38">
        <f t="shared" si="24"/>
        <v>26234.779681473025</v>
      </c>
      <c r="H423" s="38">
        <f t="shared" si="27"/>
        <v>0</v>
      </c>
      <c r="I423" s="38">
        <f t="shared" si="25"/>
        <v>0</v>
      </c>
      <c r="J423" s="8">
        <f t="shared" si="26"/>
        <v>-26234.78</v>
      </c>
      <c r="L423" s="7"/>
    </row>
    <row r="424" spans="1:12" x14ac:dyDescent="0.25">
      <c r="A424" s="6" t="s">
        <v>724</v>
      </c>
      <c r="B424" s="2" t="s">
        <v>725</v>
      </c>
      <c r="C424" s="2">
        <v>1</v>
      </c>
      <c r="D424" s="7">
        <v>24886</v>
      </c>
      <c r="E424" s="37">
        <v>0</v>
      </c>
      <c r="F424" s="38">
        <f>VLOOKUP(A424,'1-1-2024 Rates-Revenue'!$A$9:$O$599,15,FALSE)</f>
        <v>6183547.0300000003</v>
      </c>
      <c r="G424" s="38">
        <f t="shared" si="24"/>
        <v>41470.83347003482</v>
      </c>
      <c r="H424" s="38">
        <f t="shared" si="27"/>
        <v>18550641.09</v>
      </c>
      <c r="I424" s="38">
        <f t="shared" si="25"/>
        <v>116012.40575905949</v>
      </c>
      <c r="J424" s="8">
        <f t="shared" si="26"/>
        <v>74541.570000000007</v>
      </c>
      <c r="L424" s="7"/>
    </row>
    <row r="425" spans="1:12" x14ac:dyDescent="0.25">
      <c r="A425" s="6" t="s">
        <v>36</v>
      </c>
      <c r="B425" s="2" t="s">
        <v>1310</v>
      </c>
      <c r="C425" s="2">
        <v>4</v>
      </c>
      <c r="D425" s="7">
        <v>62723</v>
      </c>
      <c r="E425" s="37">
        <v>0</v>
      </c>
      <c r="F425" s="38">
        <f>VLOOKUP(A425,'1-1-2024 Rates-Revenue'!$A$9:$O$599,15,FALSE)</f>
        <v>19749591.010000002</v>
      </c>
      <c r="G425" s="38">
        <f t="shared" si="24"/>
        <v>132453.42776620021</v>
      </c>
      <c r="H425" s="38">
        <f t="shared" si="27"/>
        <v>0</v>
      </c>
      <c r="I425" s="38">
        <f t="shared" si="25"/>
        <v>0</v>
      </c>
      <c r="J425" s="8">
        <f t="shared" si="26"/>
        <v>-132453.43</v>
      </c>
      <c r="L425" s="7"/>
    </row>
    <row r="426" spans="1:12" x14ac:dyDescent="0.25">
      <c r="A426" s="6" t="s">
        <v>726</v>
      </c>
      <c r="B426" s="2" t="s">
        <v>727</v>
      </c>
      <c r="C426" s="2">
        <v>5</v>
      </c>
      <c r="D426" s="7">
        <v>47877</v>
      </c>
      <c r="E426" s="37">
        <v>0</v>
      </c>
      <c r="F426" s="38">
        <f>VLOOKUP(A426,'1-1-2024 Rates-Revenue'!$A$9:$O$599,15,FALSE)</f>
        <v>16459233.079999998</v>
      </c>
      <c r="G426" s="38">
        <f t="shared" si="24"/>
        <v>110386.17654132536</v>
      </c>
      <c r="H426" s="38">
        <f t="shared" si="27"/>
        <v>0</v>
      </c>
      <c r="I426" s="38">
        <f t="shared" si="25"/>
        <v>0</v>
      </c>
      <c r="J426" s="8">
        <f t="shared" si="26"/>
        <v>-110386.18</v>
      </c>
      <c r="L426" s="7"/>
    </row>
    <row r="427" spans="1:12" x14ac:dyDescent="0.25">
      <c r="A427" s="6" t="s">
        <v>728</v>
      </c>
      <c r="B427" s="2" t="s">
        <v>729</v>
      </c>
      <c r="C427" s="2">
        <v>3</v>
      </c>
      <c r="D427" s="7">
        <v>70612</v>
      </c>
      <c r="E427" s="37">
        <v>0</v>
      </c>
      <c r="F427" s="38">
        <f>VLOOKUP(A427,'1-1-2024 Rates-Revenue'!$A$9:$O$599,15,FALSE)</f>
        <v>22816149.440000001</v>
      </c>
      <c r="G427" s="38">
        <f t="shared" si="24"/>
        <v>153019.7359643383</v>
      </c>
      <c r="H427" s="38">
        <f t="shared" si="27"/>
        <v>34224224.160000004</v>
      </c>
      <c r="I427" s="38">
        <f t="shared" si="25"/>
        <v>214032.20302608568</v>
      </c>
      <c r="J427" s="8">
        <f t="shared" si="26"/>
        <v>61012.47</v>
      </c>
      <c r="L427" s="7"/>
    </row>
    <row r="428" spans="1:12" x14ac:dyDescent="0.25">
      <c r="A428" s="6" t="s">
        <v>730</v>
      </c>
      <c r="B428" s="2" t="s">
        <v>731</v>
      </c>
      <c r="C428" s="2">
        <v>5</v>
      </c>
      <c r="D428" s="7">
        <v>53188</v>
      </c>
      <c r="E428" s="37">
        <v>0</v>
      </c>
      <c r="F428" s="38">
        <f>VLOOKUP(A428,'1-1-2024 Rates-Revenue'!$A$9:$O$599,15,FALSE)</f>
        <v>15420556.23</v>
      </c>
      <c r="G428" s="38">
        <f t="shared" si="24"/>
        <v>103420.14321667379</v>
      </c>
      <c r="H428" s="38">
        <f t="shared" si="27"/>
        <v>0</v>
      </c>
      <c r="I428" s="38">
        <f t="shared" si="25"/>
        <v>0</v>
      </c>
      <c r="J428" s="8">
        <f t="shared" si="26"/>
        <v>-103420.14</v>
      </c>
      <c r="L428" s="7"/>
    </row>
    <row r="429" spans="1:12" x14ac:dyDescent="0.25">
      <c r="A429" s="6" t="s">
        <v>732</v>
      </c>
      <c r="B429" s="2" t="s">
        <v>733</v>
      </c>
      <c r="C429" s="2">
        <v>2</v>
      </c>
      <c r="D429" s="7">
        <v>67641</v>
      </c>
      <c r="E429" s="37">
        <v>0</v>
      </c>
      <c r="F429" s="38">
        <f>VLOOKUP(A429,'1-1-2024 Rates-Revenue'!$A$9:$O$599,15,FALSE)</f>
        <v>22847279.609999999</v>
      </c>
      <c r="G429" s="38">
        <f t="shared" si="24"/>
        <v>153228.51485608122</v>
      </c>
      <c r="H429" s="38">
        <f t="shared" si="27"/>
        <v>51406379.122500002</v>
      </c>
      <c r="I429" s="38">
        <f t="shared" si="25"/>
        <v>321486.34025259526</v>
      </c>
      <c r="J429" s="8">
        <f t="shared" si="26"/>
        <v>168257.83</v>
      </c>
      <c r="L429" s="7"/>
    </row>
    <row r="430" spans="1:12" x14ac:dyDescent="0.25">
      <c r="A430" s="6" t="s">
        <v>734</v>
      </c>
      <c r="B430" s="2" t="s">
        <v>735</v>
      </c>
      <c r="C430" s="2">
        <v>4</v>
      </c>
      <c r="D430" s="7">
        <v>37217</v>
      </c>
      <c r="E430" s="37">
        <v>0</v>
      </c>
      <c r="F430" s="38">
        <f>VLOOKUP(A430,'1-1-2024 Rates-Revenue'!$A$9:$O$599,15,FALSE)</f>
        <v>11662691.290000001</v>
      </c>
      <c r="G430" s="38">
        <f t="shared" si="24"/>
        <v>78217.490051177898</v>
      </c>
      <c r="H430" s="38">
        <f t="shared" si="27"/>
        <v>0</v>
      </c>
      <c r="I430" s="38">
        <f t="shared" si="25"/>
        <v>0</v>
      </c>
      <c r="J430" s="8">
        <f t="shared" si="26"/>
        <v>-78217.490000000005</v>
      </c>
      <c r="L430" s="7"/>
    </row>
    <row r="431" spans="1:12" x14ac:dyDescent="0.25">
      <c r="A431" s="6" t="s">
        <v>1186</v>
      </c>
      <c r="B431" s="2" t="s">
        <v>1233</v>
      </c>
      <c r="C431" s="2">
        <v>2</v>
      </c>
      <c r="D431" s="7">
        <v>24383</v>
      </c>
      <c r="E431" s="37">
        <v>0</v>
      </c>
      <c r="F431" s="38">
        <f>VLOOKUP(A431,'1-1-2024 Rates-Revenue'!$A$9:$O$599,15,FALSE)</f>
        <v>5670132.0699999994</v>
      </c>
      <c r="G431" s="38">
        <f t="shared" si="24"/>
        <v>38027.543364228892</v>
      </c>
      <c r="H431" s="38">
        <f t="shared" si="27"/>
        <v>12757797.157499999</v>
      </c>
      <c r="I431" s="38">
        <f t="shared" si="25"/>
        <v>79784.991432210692</v>
      </c>
      <c r="J431" s="8">
        <f t="shared" si="26"/>
        <v>41757.449999999997</v>
      </c>
      <c r="L431" s="7"/>
    </row>
    <row r="432" spans="1:12" x14ac:dyDescent="0.25">
      <c r="A432" s="6" t="s">
        <v>736</v>
      </c>
      <c r="B432" s="2" t="s">
        <v>737</v>
      </c>
      <c r="C432" s="2">
        <v>2</v>
      </c>
      <c r="D432" s="7">
        <v>32854</v>
      </c>
      <c r="E432" s="37">
        <v>0</v>
      </c>
      <c r="F432" s="38">
        <f>VLOOKUP(A432,'1-1-2024 Rates-Revenue'!$A$9:$O$599,15,FALSE)</f>
        <v>13027859.790000001</v>
      </c>
      <c r="G432" s="38">
        <f t="shared" si="24"/>
        <v>87373.185843150743</v>
      </c>
      <c r="H432" s="38">
        <f t="shared" si="27"/>
        <v>29312684.527500004</v>
      </c>
      <c r="I432" s="38">
        <f t="shared" si="25"/>
        <v>183316.30884308353</v>
      </c>
      <c r="J432" s="8">
        <f t="shared" si="26"/>
        <v>95943.12</v>
      </c>
      <c r="L432" s="7"/>
    </row>
    <row r="433" spans="1:12" x14ac:dyDescent="0.25">
      <c r="A433" s="6" t="s">
        <v>738</v>
      </c>
      <c r="B433" s="2" t="s">
        <v>739</v>
      </c>
      <c r="C433" s="2">
        <v>4</v>
      </c>
      <c r="D433" s="7">
        <v>35060</v>
      </c>
      <c r="E433" s="37">
        <v>0</v>
      </c>
      <c r="F433" s="38">
        <f>VLOOKUP(A433,'1-1-2024 Rates-Revenue'!$A$9:$O$599,15,FALSE)</f>
        <v>8402198.370000001</v>
      </c>
      <c r="G433" s="38">
        <f t="shared" si="24"/>
        <v>56350.53274341605</v>
      </c>
      <c r="H433" s="38">
        <f t="shared" si="27"/>
        <v>0</v>
      </c>
      <c r="I433" s="38">
        <f t="shared" si="25"/>
        <v>0</v>
      </c>
      <c r="J433" s="8">
        <f t="shared" si="26"/>
        <v>-56350.53</v>
      </c>
      <c r="L433" s="7"/>
    </row>
    <row r="434" spans="1:12" x14ac:dyDescent="0.25">
      <c r="A434" s="6" t="s">
        <v>740</v>
      </c>
      <c r="B434" s="2" t="s">
        <v>741</v>
      </c>
      <c r="C434" s="2">
        <v>1</v>
      </c>
      <c r="D434" s="7">
        <v>29686</v>
      </c>
      <c r="E434" s="37">
        <v>0</v>
      </c>
      <c r="F434" s="38">
        <f>VLOOKUP(A434,'1-1-2024 Rates-Revenue'!$A$9:$O$599,15,FALSE)</f>
        <v>5689365.9600000009</v>
      </c>
      <c r="G434" s="38">
        <f t="shared" si="24"/>
        <v>38156.53817017137</v>
      </c>
      <c r="H434" s="38">
        <f t="shared" si="27"/>
        <v>17068097.880000003</v>
      </c>
      <c r="I434" s="38">
        <f t="shared" si="25"/>
        <v>106740.84454457545</v>
      </c>
      <c r="J434" s="8">
        <f t="shared" si="26"/>
        <v>68584.31</v>
      </c>
      <c r="L434" s="7"/>
    </row>
    <row r="435" spans="1:12" x14ac:dyDescent="0.25">
      <c r="A435" s="6" t="s">
        <v>742</v>
      </c>
      <c r="B435" s="2" t="s">
        <v>743</v>
      </c>
      <c r="C435" s="2">
        <v>5</v>
      </c>
      <c r="D435" s="7">
        <v>16811</v>
      </c>
      <c r="E435" s="37">
        <v>0</v>
      </c>
      <c r="F435" s="38">
        <f>VLOOKUP(A435,'1-1-2024 Rates-Revenue'!$A$9:$O$599,15,FALSE)</f>
        <v>6080340.1500000013</v>
      </c>
      <c r="G435" s="38">
        <f t="shared" si="24"/>
        <v>40778.661919842561</v>
      </c>
      <c r="H435" s="38">
        <f t="shared" si="27"/>
        <v>0</v>
      </c>
      <c r="I435" s="38">
        <f t="shared" si="25"/>
        <v>0</v>
      </c>
      <c r="J435" s="8">
        <f t="shared" si="26"/>
        <v>-40778.660000000003</v>
      </c>
      <c r="L435" s="7"/>
    </row>
    <row r="436" spans="1:12" x14ac:dyDescent="0.25">
      <c r="A436" s="6" t="s">
        <v>744</v>
      </c>
      <c r="B436" s="2" t="s">
        <v>745</v>
      </c>
      <c r="C436" s="2">
        <v>2</v>
      </c>
      <c r="D436" s="7">
        <v>65305</v>
      </c>
      <c r="E436" s="37">
        <v>0</v>
      </c>
      <c r="F436" s="38">
        <f>VLOOKUP(A436,'1-1-2024 Rates-Revenue'!$A$9:$O$599,15,FALSE)</f>
        <v>24428632.900000002</v>
      </c>
      <c r="G436" s="38">
        <f t="shared" si="24"/>
        <v>163834.08454427391</v>
      </c>
      <c r="H436" s="38">
        <f t="shared" si="27"/>
        <v>54964424.025000006</v>
      </c>
      <c r="I436" s="38">
        <f t="shared" si="25"/>
        <v>343737.71943324781</v>
      </c>
      <c r="J436" s="8">
        <f t="shared" si="26"/>
        <v>179903.63</v>
      </c>
      <c r="L436" s="7"/>
    </row>
    <row r="437" spans="1:12" x14ac:dyDescent="0.25">
      <c r="A437" s="6" t="s">
        <v>746</v>
      </c>
      <c r="B437" s="2" t="s">
        <v>747</v>
      </c>
      <c r="C437" s="2">
        <v>2</v>
      </c>
      <c r="D437" s="7">
        <v>24408</v>
      </c>
      <c r="E437" s="37">
        <v>0</v>
      </c>
      <c r="F437" s="38">
        <f>VLOOKUP(A437,'1-1-2024 Rates-Revenue'!$A$9:$O$599,15,FALSE)</f>
        <v>10083383.369999999</v>
      </c>
      <c r="G437" s="38">
        <f t="shared" si="24"/>
        <v>67625.63792642302</v>
      </c>
      <c r="H437" s="38">
        <f t="shared" si="27"/>
        <v>22687612.5825</v>
      </c>
      <c r="I437" s="38">
        <f t="shared" si="25"/>
        <v>141884.2887345913</v>
      </c>
      <c r="J437" s="8">
        <f t="shared" si="26"/>
        <v>74258.649999999994</v>
      </c>
      <c r="L437" s="7"/>
    </row>
    <row r="438" spans="1:12" x14ac:dyDescent="0.25">
      <c r="A438" s="6" t="s">
        <v>748</v>
      </c>
      <c r="B438" s="2" t="s">
        <v>749</v>
      </c>
      <c r="C438" s="2">
        <v>5</v>
      </c>
      <c r="D438" s="7">
        <v>51105</v>
      </c>
      <c r="E438" s="37">
        <v>0</v>
      </c>
      <c r="F438" s="38">
        <f>VLOOKUP(A438,'1-1-2024 Rates-Revenue'!$A$9:$O$599,15,FALSE)</f>
        <v>19335716.600000001</v>
      </c>
      <c r="G438" s="38">
        <f t="shared" si="24"/>
        <v>129677.72044945342</v>
      </c>
      <c r="H438" s="38">
        <f t="shared" si="27"/>
        <v>0</v>
      </c>
      <c r="I438" s="38">
        <f t="shared" si="25"/>
        <v>0</v>
      </c>
      <c r="J438" s="8">
        <f t="shared" si="26"/>
        <v>-129677.72</v>
      </c>
      <c r="L438" s="7"/>
    </row>
    <row r="439" spans="1:12" x14ac:dyDescent="0.25">
      <c r="A439" s="6" t="s">
        <v>751</v>
      </c>
      <c r="B439" s="2" t="s">
        <v>1333</v>
      </c>
      <c r="C439" s="2">
        <v>2</v>
      </c>
      <c r="D439" s="7">
        <v>83552</v>
      </c>
      <c r="E439" s="37">
        <v>0</v>
      </c>
      <c r="F439" s="38">
        <f>VLOOKUP(A439,'1-1-2024 Rates-Revenue'!$A$9:$O$599,15,FALSE)</f>
        <v>22793543.739999998</v>
      </c>
      <c r="G439" s="38">
        <f t="shared" si="24"/>
        <v>152868.1276373335</v>
      </c>
      <c r="H439" s="38">
        <f t="shared" si="27"/>
        <v>51285473.414999999</v>
      </c>
      <c r="I439" s="38">
        <f t="shared" si="25"/>
        <v>320730.21748955839</v>
      </c>
      <c r="J439" s="8">
        <f t="shared" si="26"/>
        <v>167862.09</v>
      </c>
      <c r="L439" s="7"/>
    </row>
    <row r="440" spans="1:12" x14ac:dyDescent="0.25">
      <c r="A440" s="6" t="s">
        <v>750</v>
      </c>
      <c r="B440" s="2" t="s">
        <v>1334</v>
      </c>
      <c r="C440" s="2">
        <v>1</v>
      </c>
      <c r="D440" s="7">
        <v>11024</v>
      </c>
      <c r="E440" s="37">
        <v>0</v>
      </c>
      <c r="F440" s="38">
        <f>VLOOKUP(A440,'1-1-2024 Rates-Revenue'!$A$9:$O$599,15,FALSE)</f>
        <v>2791497.2800000003</v>
      </c>
      <c r="G440" s="38">
        <f t="shared" si="24"/>
        <v>18721.571659322395</v>
      </c>
      <c r="H440" s="38">
        <f t="shared" si="27"/>
        <v>8374491.8400000008</v>
      </c>
      <c r="I440" s="38">
        <f t="shared" si="25"/>
        <v>52372.580583845083</v>
      </c>
      <c r="J440" s="8">
        <f t="shared" si="26"/>
        <v>33651.01</v>
      </c>
      <c r="L440" s="7"/>
    </row>
    <row r="441" spans="1:12" x14ac:dyDescent="0.25">
      <c r="A441" s="6" t="s">
        <v>752</v>
      </c>
      <c r="B441" s="2" t="s">
        <v>753</v>
      </c>
      <c r="C441" s="2">
        <v>3</v>
      </c>
      <c r="D441" s="7">
        <v>83269</v>
      </c>
      <c r="E441" s="37">
        <v>0</v>
      </c>
      <c r="F441" s="38">
        <f>VLOOKUP(A441,'1-1-2024 Rates-Revenue'!$A$9:$O$599,15,FALSE)</f>
        <v>28311615.150000002</v>
      </c>
      <c r="G441" s="38">
        <f t="shared" si="24"/>
        <v>189875.85466029277</v>
      </c>
      <c r="H441" s="38">
        <f t="shared" si="27"/>
        <v>42467422.725000001</v>
      </c>
      <c r="I441" s="38">
        <f t="shared" si="25"/>
        <v>265583.69884963392</v>
      </c>
      <c r="J441" s="8">
        <f t="shared" si="26"/>
        <v>75707.839999999997</v>
      </c>
      <c r="L441" s="7"/>
    </row>
    <row r="442" spans="1:12" x14ac:dyDescent="0.25">
      <c r="A442" s="6" t="s">
        <v>754</v>
      </c>
      <c r="B442" s="2" t="s">
        <v>755</v>
      </c>
      <c r="C442" s="2">
        <v>4</v>
      </c>
      <c r="D442" s="7">
        <v>50473</v>
      </c>
      <c r="E442" s="37">
        <v>0</v>
      </c>
      <c r="F442" s="38">
        <f>VLOOKUP(A442,'1-1-2024 Rates-Revenue'!$A$9:$O$599,15,FALSE)</f>
        <v>11564190.360000001</v>
      </c>
      <c r="G442" s="38">
        <f t="shared" si="24"/>
        <v>77556.879620812397</v>
      </c>
      <c r="H442" s="38">
        <f t="shared" si="27"/>
        <v>0</v>
      </c>
      <c r="I442" s="38">
        <f t="shared" si="25"/>
        <v>0</v>
      </c>
      <c r="J442" s="8">
        <f t="shared" si="26"/>
        <v>-77556.88</v>
      </c>
      <c r="L442" s="7"/>
    </row>
    <row r="443" spans="1:12" x14ac:dyDescent="0.25">
      <c r="A443" s="6" t="s">
        <v>756</v>
      </c>
      <c r="B443" s="2" t="s">
        <v>757</v>
      </c>
      <c r="C443" s="2">
        <v>3</v>
      </c>
      <c r="D443" s="7">
        <v>20651</v>
      </c>
      <c r="E443" s="37">
        <v>0</v>
      </c>
      <c r="F443" s="38">
        <f>VLOOKUP(A443,'1-1-2024 Rates-Revenue'!$A$9:$O$599,15,FALSE)</f>
        <v>4987448.0200000005</v>
      </c>
      <c r="G443" s="38">
        <f t="shared" si="24"/>
        <v>33449.026145415264</v>
      </c>
      <c r="H443" s="38">
        <f t="shared" si="27"/>
        <v>7481172.0300000012</v>
      </c>
      <c r="I443" s="38">
        <f t="shared" si="25"/>
        <v>46785.91758025797</v>
      </c>
      <c r="J443" s="8">
        <f t="shared" si="26"/>
        <v>13336.89</v>
      </c>
      <c r="L443" s="7"/>
    </row>
    <row r="444" spans="1:12" x14ac:dyDescent="0.25">
      <c r="A444" s="6" t="s">
        <v>758</v>
      </c>
      <c r="B444" s="2" t="s">
        <v>759</v>
      </c>
      <c r="C444" s="2">
        <v>3</v>
      </c>
      <c r="D444" s="7">
        <v>38741</v>
      </c>
      <c r="E444" s="37">
        <v>0</v>
      </c>
      <c r="F444" s="38">
        <f>VLOOKUP(A444,'1-1-2024 Rates-Revenue'!$A$9:$O$599,15,FALSE)</f>
        <v>11766463.439999999</v>
      </c>
      <c r="G444" s="38">
        <f t="shared" si="24"/>
        <v>78913.452664642056</v>
      </c>
      <c r="H444" s="38">
        <f t="shared" si="27"/>
        <v>17649695.16</v>
      </c>
      <c r="I444" s="38">
        <f t="shared" si="25"/>
        <v>110378.05035910102</v>
      </c>
      <c r="J444" s="8">
        <f t="shared" si="26"/>
        <v>31464.6</v>
      </c>
      <c r="L444" s="7"/>
    </row>
    <row r="445" spans="1:12" x14ac:dyDescent="0.25">
      <c r="A445" s="6" t="s">
        <v>760</v>
      </c>
      <c r="B445" s="2" t="s">
        <v>761</v>
      </c>
      <c r="C445" s="2">
        <v>3</v>
      </c>
      <c r="D445" s="7">
        <v>61532</v>
      </c>
      <c r="E445" s="37">
        <v>0</v>
      </c>
      <c r="F445" s="38">
        <f>VLOOKUP(A445,'1-1-2024 Rates-Revenue'!$A$9:$O$599,15,FALSE)</f>
        <v>19022255.240000002</v>
      </c>
      <c r="G445" s="38">
        <f t="shared" si="24"/>
        <v>127575.44746652266</v>
      </c>
      <c r="H445" s="38">
        <f t="shared" si="27"/>
        <v>28533382.860000003</v>
      </c>
      <c r="I445" s="38">
        <f t="shared" si="25"/>
        <v>178442.69499760526</v>
      </c>
      <c r="J445" s="8">
        <f t="shared" si="26"/>
        <v>50867.25</v>
      </c>
      <c r="L445" s="7"/>
    </row>
    <row r="446" spans="1:12" x14ac:dyDescent="0.25">
      <c r="A446" s="6" t="s">
        <v>762</v>
      </c>
      <c r="B446" s="2" t="s">
        <v>763</v>
      </c>
      <c r="C446" s="2">
        <v>5</v>
      </c>
      <c r="D446" s="7">
        <v>80700</v>
      </c>
      <c r="E446" s="37">
        <v>0</v>
      </c>
      <c r="F446" s="38">
        <f>VLOOKUP(A446,'1-1-2024 Rates-Revenue'!$A$9:$O$599,15,FALSE)</f>
        <v>17545794</v>
      </c>
      <c r="G446" s="38">
        <f t="shared" si="24"/>
        <v>117673.35115967186</v>
      </c>
      <c r="H446" s="38">
        <f t="shared" si="27"/>
        <v>0</v>
      </c>
      <c r="I446" s="38">
        <f t="shared" si="25"/>
        <v>0</v>
      </c>
      <c r="J446" s="8">
        <f t="shared" si="26"/>
        <v>-117673.35</v>
      </c>
      <c r="L446" s="7"/>
    </row>
    <row r="447" spans="1:12" x14ac:dyDescent="0.25">
      <c r="A447" s="6" t="s">
        <v>764</v>
      </c>
      <c r="B447" s="2" t="s">
        <v>765</v>
      </c>
      <c r="C447" s="2">
        <v>2</v>
      </c>
      <c r="D447" s="7">
        <v>32764</v>
      </c>
      <c r="E447" s="37">
        <v>0</v>
      </c>
      <c r="F447" s="38">
        <f>VLOOKUP(A447,'1-1-2024 Rates-Revenue'!$A$9:$O$599,15,FALSE)</f>
        <v>7557370.1200000001</v>
      </c>
      <c r="G447" s="38">
        <f t="shared" si="24"/>
        <v>50684.57249494503</v>
      </c>
      <c r="H447" s="38">
        <f t="shared" si="27"/>
        <v>17004082.77</v>
      </c>
      <c r="I447" s="38">
        <f t="shared" si="25"/>
        <v>106340.50544685905</v>
      </c>
      <c r="J447" s="8">
        <f t="shared" si="26"/>
        <v>55655.93</v>
      </c>
      <c r="L447" s="7"/>
    </row>
    <row r="448" spans="1:12" x14ac:dyDescent="0.25">
      <c r="A448" s="6" t="s">
        <v>766</v>
      </c>
      <c r="B448" s="2" t="s">
        <v>767</v>
      </c>
      <c r="C448" s="2">
        <v>1</v>
      </c>
      <c r="D448" s="7">
        <v>17377</v>
      </c>
      <c r="E448" s="37">
        <v>0</v>
      </c>
      <c r="F448" s="38">
        <f>VLOOKUP(A448,'1-1-2024 Rates-Revenue'!$A$9:$O$599,15,FALSE)</f>
        <v>2943316.26</v>
      </c>
      <c r="G448" s="38">
        <f t="shared" si="24"/>
        <v>19739.767139461004</v>
      </c>
      <c r="H448" s="38">
        <f t="shared" si="27"/>
        <v>8829948.7799999993</v>
      </c>
      <c r="I448" s="38">
        <f t="shared" si="25"/>
        <v>55220.927175895908</v>
      </c>
      <c r="J448" s="8">
        <f t="shared" si="26"/>
        <v>35481.160000000003</v>
      </c>
      <c r="L448" s="7"/>
    </row>
    <row r="449" spans="1:12" x14ac:dyDescent="0.25">
      <c r="A449" s="6" t="s">
        <v>769</v>
      </c>
      <c r="B449" s="2" t="s">
        <v>770</v>
      </c>
      <c r="C449" s="2">
        <v>3</v>
      </c>
      <c r="D449" s="7">
        <v>41844</v>
      </c>
      <c r="E449" s="37">
        <v>0</v>
      </c>
      <c r="F449" s="38">
        <f>VLOOKUP(A449,'1-1-2024 Rates-Revenue'!$A$9:$O$599,15,FALSE)</f>
        <v>8247664.7599999998</v>
      </c>
      <c r="G449" s="38">
        <f t="shared" si="24"/>
        <v>55314.131212912383</v>
      </c>
      <c r="H449" s="38">
        <f t="shared" si="27"/>
        <v>12371497.140000001</v>
      </c>
      <c r="I449" s="38">
        <f t="shared" si="25"/>
        <v>77369.139917564113</v>
      </c>
      <c r="J449" s="8">
        <f t="shared" si="26"/>
        <v>22055.01</v>
      </c>
      <c r="L449" s="7"/>
    </row>
    <row r="450" spans="1:12" x14ac:dyDescent="0.25">
      <c r="A450" s="6" t="s">
        <v>772</v>
      </c>
      <c r="B450" s="2" t="s">
        <v>773</v>
      </c>
      <c r="C450" s="2">
        <v>4</v>
      </c>
      <c r="D450" s="7">
        <v>78863</v>
      </c>
      <c r="E450" s="37">
        <v>0</v>
      </c>
      <c r="F450" s="38">
        <f>VLOOKUP(A450,'1-1-2024 Rates-Revenue'!$A$9:$O$599,15,FALSE)</f>
        <v>24027856.579999998</v>
      </c>
      <c r="G450" s="38">
        <f t="shared" si="24"/>
        <v>161146.22142221505</v>
      </c>
      <c r="H450" s="38">
        <f t="shared" si="27"/>
        <v>0</v>
      </c>
      <c r="I450" s="38">
        <f t="shared" si="25"/>
        <v>0</v>
      </c>
      <c r="J450" s="8">
        <f t="shared" si="26"/>
        <v>-161146.22</v>
      </c>
      <c r="L450" s="7"/>
    </row>
    <row r="451" spans="1:12" x14ac:dyDescent="0.25">
      <c r="A451" s="6" t="s">
        <v>774</v>
      </c>
      <c r="B451" s="2" t="s">
        <v>775</v>
      </c>
      <c r="C451" s="2">
        <v>2</v>
      </c>
      <c r="D451" s="7">
        <v>37054</v>
      </c>
      <c r="E451" s="37">
        <v>0</v>
      </c>
      <c r="F451" s="38">
        <f>VLOOKUP(A451,'1-1-2024 Rates-Revenue'!$A$9:$O$599,15,FALSE)</f>
        <v>10543279.220000001</v>
      </c>
      <c r="G451" s="38">
        <f t="shared" si="24"/>
        <v>70709.994545104739</v>
      </c>
      <c r="H451" s="38">
        <f t="shared" si="27"/>
        <v>23722378.245000001</v>
      </c>
      <c r="I451" s="38">
        <f t="shared" si="25"/>
        <v>148355.5289101238</v>
      </c>
      <c r="J451" s="8">
        <f t="shared" si="26"/>
        <v>77645.53</v>
      </c>
      <c r="L451" s="7"/>
    </row>
    <row r="452" spans="1:12" x14ac:dyDescent="0.25">
      <c r="A452" s="6" t="s">
        <v>776</v>
      </c>
      <c r="B452" s="2" t="s">
        <v>777</v>
      </c>
      <c r="C452" s="2">
        <v>3</v>
      </c>
      <c r="D452" s="7">
        <v>47652</v>
      </c>
      <c r="E452" s="37">
        <v>0</v>
      </c>
      <c r="F452" s="38">
        <f>VLOOKUP(A452,'1-1-2024 Rates-Revenue'!$A$9:$O$599,15,FALSE)</f>
        <v>13878645</v>
      </c>
      <c r="G452" s="38">
        <f t="shared" si="24"/>
        <v>93079.097287100507</v>
      </c>
      <c r="H452" s="38">
        <f t="shared" si="27"/>
        <v>20817967.5</v>
      </c>
      <c r="I452" s="38">
        <f t="shared" si="25"/>
        <v>130191.86134709015</v>
      </c>
      <c r="J452" s="8">
        <f t="shared" si="26"/>
        <v>37112.76</v>
      </c>
      <c r="L452" s="7"/>
    </row>
    <row r="453" spans="1:12" x14ac:dyDescent="0.25">
      <c r="A453" s="6" t="s">
        <v>778</v>
      </c>
      <c r="B453" s="2" t="s">
        <v>779</v>
      </c>
      <c r="C453" s="2">
        <v>1</v>
      </c>
      <c r="D453" s="7">
        <v>3546</v>
      </c>
      <c r="E453" s="37">
        <v>0</v>
      </c>
      <c r="F453" s="38">
        <f>VLOOKUP(A453,'1-1-2024 Rates-Revenue'!$A$9:$O$599,15,FALSE)</f>
        <v>718027.02</v>
      </c>
      <c r="G453" s="38">
        <f t="shared" si="24"/>
        <v>4815.549850100414</v>
      </c>
      <c r="H453" s="38">
        <f t="shared" si="27"/>
        <v>2154081.06</v>
      </c>
      <c r="I453" s="38">
        <f t="shared" si="25"/>
        <v>13471.23933659292</v>
      </c>
      <c r="J453" s="8">
        <f t="shared" si="26"/>
        <v>8655.69</v>
      </c>
      <c r="L453" s="7"/>
    </row>
    <row r="454" spans="1:12" x14ac:dyDescent="0.25">
      <c r="A454" s="6" t="s">
        <v>1348</v>
      </c>
      <c r="B454" s="2" t="s">
        <v>1234</v>
      </c>
      <c r="C454" s="2">
        <v>1</v>
      </c>
      <c r="D454" s="7">
        <v>23365</v>
      </c>
      <c r="E454" s="37">
        <v>0</v>
      </c>
      <c r="F454" s="38">
        <f>VLOOKUP(A454,'1-1-2024 Rates-Revenue'!$A$9:$O$599,15,FALSE)</f>
        <v>5546617.3499999996</v>
      </c>
      <c r="G454" s="38">
        <f t="shared" si="24"/>
        <v>37199.174410395943</v>
      </c>
      <c r="H454" s="38">
        <f t="shared" si="27"/>
        <v>16639852.049999999</v>
      </c>
      <c r="I454" s="38">
        <f t="shared" si="25"/>
        <v>104062.67138853463</v>
      </c>
      <c r="J454" s="8">
        <f t="shared" si="26"/>
        <v>66863.5</v>
      </c>
      <c r="L454" s="7"/>
    </row>
    <row r="455" spans="1:12" x14ac:dyDescent="0.25">
      <c r="A455" s="6" t="s">
        <v>780</v>
      </c>
      <c r="B455" s="2" t="s">
        <v>781</v>
      </c>
      <c r="C455" s="2">
        <v>1</v>
      </c>
      <c r="D455" s="7">
        <v>7443</v>
      </c>
      <c r="E455" s="37">
        <v>0</v>
      </c>
      <c r="F455" s="38">
        <f>VLOOKUP(A455,'1-1-2024 Rates-Revenue'!$A$9:$O$599,15,FALSE)</f>
        <v>1998817.6500000001</v>
      </c>
      <c r="G455" s="38">
        <f t="shared" si="24"/>
        <v>13405.353512790594</v>
      </c>
      <c r="H455" s="38">
        <f t="shared" si="27"/>
        <v>5996452.9500000002</v>
      </c>
      <c r="I455" s="38">
        <f t="shared" si="25"/>
        <v>37500.748862286855</v>
      </c>
      <c r="J455" s="8">
        <f t="shared" si="26"/>
        <v>24095.4</v>
      </c>
      <c r="L455" s="7"/>
    </row>
    <row r="456" spans="1:12" x14ac:dyDescent="0.25">
      <c r="A456" s="6" t="s">
        <v>782</v>
      </c>
      <c r="B456" s="2" t="s">
        <v>783</v>
      </c>
      <c r="C456" s="2">
        <v>4</v>
      </c>
      <c r="D456" s="7">
        <v>22364</v>
      </c>
      <c r="E456" s="37">
        <v>0</v>
      </c>
      <c r="F456" s="38">
        <f>VLOOKUP(A456,'1-1-2024 Rates-Revenue'!$A$9:$O$599,15,FALSE)</f>
        <v>5304819.8000000007</v>
      </c>
      <c r="G456" s="38">
        <f t="shared" ref="G456:G519" si="28">SUM(F456/$F$7)*50000000</f>
        <v>35577.524913616362</v>
      </c>
      <c r="H456" s="38">
        <f t="shared" si="27"/>
        <v>0</v>
      </c>
      <c r="I456" s="38">
        <f t="shared" ref="I456:I519" si="29">SUM(H456/$H$7)*50000000</f>
        <v>0</v>
      </c>
      <c r="J456" s="8">
        <f t="shared" ref="J456:J519" si="30">ROUND(SUM(I456-G456),2)</f>
        <v>-35577.519999999997</v>
      </c>
      <c r="L456" s="7"/>
    </row>
    <row r="457" spans="1:12" x14ac:dyDescent="0.25">
      <c r="A457" s="6" t="s">
        <v>784</v>
      </c>
      <c r="B457" s="2" t="s">
        <v>785</v>
      </c>
      <c r="C457" s="2">
        <v>2</v>
      </c>
      <c r="D457" s="7">
        <v>79196</v>
      </c>
      <c r="E457" s="37">
        <v>0</v>
      </c>
      <c r="F457" s="38">
        <f>VLOOKUP(A457,'1-1-2024 Rates-Revenue'!$A$9:$O$599,15,FALSE)</f>
        <v>28951346.030000001</v>
      </c>
      <c r="G457" s="38">
        <f t="shared" si="28"/>
        <v>194166.30036425611</v>
      </c>
      <c r="H457" s="38">
        <f t="shared" ref="H457:H520" si="31">IF(E457=1,F457*0,(IF(C457=1,F457*3)+IF(C457=2,F457*2.25)+IF(C457=3,F457*1.5)+IF(C457=4,F457*0)+IF(C457=5,F457*0)))</f>
        <v>65140528.567500003</v>
      </c>
      <c r="I457" s="38">
        <f t="shared" si="29"/>
        <v>407377.26501571899</v>
      </c>
      <c r="J457" s="8">
        <f t="shared" si="30"/>
        <v>213210.96</v>
      </c>
      <c r="L457" s="7"/>
    </row>
    <row r="458" spans="1:12" x14ac:dyDescent="0.25">
      <c r="A458" s="6" t="s">
        <v>786</v>
      </c>
      <c r="B458" s="2" t="s">
        <v>787</v>
      </c>
      <c r="C458" s="2">
        <v>2</v>
      </c>
      <c r="D458" s="7">
        <v>29604</v>
      </c>
      <c r="E458" s="37">
        <v>0</v>
      </c>
      <c r="F458" s="38">
        <f>VLOOKUP(A458,'1-1-2024 Rates-Revenue'!$A$9:$O$599,15,FALSE)</f>
        <v>8909879.5999999996</v>
      </c>
      <c r="G458" s="38">
        <f t="shared" si="28"/>
        <v>59755.368777337557</v>
      </c>
      <c r="H458" s="38">
        <f t="shared" si="31"/>
        <v>20047229.099999998</v>
      </c>
      <c r="I458" s="38">
        <f t="shared" si="29"/>
        <v>125371.80065155498</v>
      </c>
      <c r="J458" s="8">
        <f t="shared" si="30"/>
        <v>65616.429999999993</v>
      </c>
      <c r="L458" s="7"/>
    </row>
    <row r="459" spans="1:12" x14ac:dyDescent="0.25">
      <c r="A459" s="6" t="s">
        <v>1353</v>
      </c>
      <c r="B459" s="2" t="s">
        <v>788</v>
      </c>
      <c r="C459" s="2">
        <v>2</v>
      </c>
      <c r="D459" s="7">
        <v>30278</v>
      </c>
      <c r="E459" s="37">
        <v>0</v>
      </c>
      <c r="F459" s="38">
        <f>VLOOKUP(A459,'1-1-2024 Rates-Revenue'!$A$9:$O$599,15,FALSE)</f>
        <v>12245364.82</v>
      </c>
      <c r="G459" s="38">
        <f t="shared" si="28"/>
        <v>82125.272560600686</v>
      </c>
      <c r="H459" s="38">
        <f t="shared" si="31"/>
        <v>27552070.844999999</v>
      </c>
      <c r="I459" s="38">
        <f t="shared" si="29"/>
        <v>172305.74441416748</v>
      </c>
      <c r="J459" s="8">
        <f t="shared" si="30"/>
        <v>90180.47</v>
      </c>
      <c r="L459" s="7"/>
    </row>
    <row r="460" spans="1:12" x14ac:dyDescent="0.25">
      <c r="A460" s="6" t="s">
        <v>789</v>
      </c>
      <c r="B460" s="2" t="s">
        <v>790</v>
      </c>
      <c r="C460" s="2">
        <v>5</v>
      </c>
      <c r="D460" s="7">
        <v>34142</v>
      </c>
      <c r="E460" s="37">
        <v>1</v>
      </c>
      <c r="F460" s="38">
        <f>VLOOKUP(A460,'1-1-2024 Rates-Revenue'!$A$9:$O$599,15,FALSE)</f>
        <v>9731167.5500000007</v>
      </c>
      <c r="G460" s="38">
        <f t="shared" si="28"/>
        <v>65263.452671606305</v>
      </c>
      <c r="H460" s="38">
        <f t="shared" si="31"/>
        <v>0</v>
      </c>
      <c r="I460" s="38">
        <f t="shared" si="29"/>
        <v>0</v>
      </c>
      <c r="J460" s="8">
        <f t="shared" si="30"/>
        <v>-65263.45</v>
      </c>
      <c r="L460" s="7"/>
    </row>
    <row r="461" spans="1:12" x14ac:dyDescent="0.25">
      <c r="A461" s="6" t="s">
        <v>791</v>
      </c>
      <c r="B461" s="2" t="s">
        <v>792</v>
      </c>
      <c r="C461" s="2">
        <v>4</v>
      </c>
      <c r="D461" s="7">
        <v>46472</v>
      </c>
      <c r="E461" s="37">
        <v>0</v>
      </c>
      <c r="F461" s="38">
        <f>VLOOKUP(A461,'1-1-2024 Rates-Revenue'!$A$9:$O$599,15,FALSE)</f>
        <v>15690746.42</v>
      </c>
      <c r="G461" s="38">
        <f t="shared" si="28"/>
        <v>105232.21197273969</v>
      </c>
      <c r="H461" s="38">
        <f t="shared" si="31"/>
        <v>0</v>
      </c>
      <c r="I461" s="38">
        <f t="shared" si="29"/>
        <v>0</v>
      </c>
      <c r="J461" s="8">
        <f t="shared" si="30"/>
        <v>-105232.21</v>
      </c>
      <c r="L461" s="7"/>
    </row>
    <row r="462" spans="1:12" x14ac:dyDescent="0.25">
      <c r="A462" s="6" t="s">
        <v>793</v>
      </c>
      <c r="B462" s="2" t="s">
        <v>794</v>
      </c>
      <c r="C462" s="2">
        <v>5</v>
      </c>
      <c r="D462" s="7">
        <v>17423</v>
      </c>
      <c r="E462" s="37">
        <v>0</v>
      </c>
      <c r="F462" s="38">
        <f>VLOOKUP(A462,'1-1-2024 Rates-Revenue'!$A$9:$O$599,15,FALSE)</f>
        <v>3839680.74</v>
      </c>
      <c r="G462" s="38">
        <f t="shared" si="28"/>
        <v>25751.362409649217</v>
      </c>
      <c r="H462" s="38">
        <f t="shared" si="31"/>
        <v>0</v>
      </c>
      <c r="I462" s="38">
        <f t="shared" si="29"/>
        <v>0</v>
      </c>
      <c r="J462" s="8">
        <f t="shared" si="30"/>
        <v>-25751.360000000001</v>
      </c>
      <c r="L462" s="7"/>
    </row>
    <row r="463" spans="1:12" x14ac:dyDescent="0.25">
      <c r="A463" s="6" t="s">
        <v>795</v>
      </c>
      <c r="B463" s="2" t="s">
        <v>796</v>
      </c>
      <c r="C463" s="2">
        <v>3</v>
      </c>
      <c r="D463" s="7">
        <v>22419</v>
      </c>
      <c r="E463" s="37">
        <v>0</v>
      </c>
      <c r="F463" s="38">
        <f>VLOOKUP(A463,'1-1-2024 Rates-Revenue'!$A$9:$O$599,15,FALSE)</f>
        <v>7483455.9300000016</v>
      </c>
      <c r="G463" s="38">
        <f t="shared" si="28"/>
        <v>50188.856516770858</v>
      </c>
      <c r="H463" s="38">
        <f t="shared" si="31"/>
        <v>11225183.895000003</v>
      </c>
      <c r="I463" s="38">
        <f t="shared" si="29"/>
        <v>70200.301026189511</v>
      </c>
      <c r="J463" s="8">
        <f t="shared" si="30"/>
        <v>20011.439999999999</v>
      </c>
      <c r="L463" s="7"/>
    </row>
    <row r="464" spans="1:12" x14ac:dyDescent="0.25">
      <c r="A464" s="6" t="s">
        <v>797</v>
      </c>
      <c r="B464" s="2" t="s">
        <v>798</v>
      </c>
      <c r="C464" s="2">
        <v>5</v>
      </c>
      <c r="D464" s="7">
        <v>31479</v>
      </c>
      <c r="E464" s="37">
        <v>0</v>
      </c>
      <c r="F464" s="38">
        <f>VLOOKUP(A464,'1-1-2024 Rates-Revenue'!$A$9:$O$599,15,FALSE)</f>
        <v>6610723.4100000001</v>
      </c>
      <c r="G464" s="38">
        <f t="shared" si="28"/>
        <v>44335.752331549862</v>
      </c>
      <c r="H464" s="38">
        <f t="shared" si="31"/>
        <v>0</v>
      </c>
      <c r="I464" s="38">
        <f t="shared" si="29"/>
        <v>0</v>
      </c>
      <c r="J464" s="8">
        <f t="shared" si="30"/>
        <v>-44335.75</v>
      </c>
      <c r="L464" s="7"/>
    </row>
    <row r="465" spans="1:12" x14ac:dyDescent="0.25">
      <c r="A465" s="6" t="s">
        <v>1187</v>
      </c>
      <c r="B465" s="2" t="s">
        <v>1235</v>
      </c>
      <c r="C465" s="2">
        <v>3</v>
      </c>
      <c r="D465" s="7">
        <v>28095</v>
      </c>
      <c r="E465" s="37">
        <v>0</v>
      </c>
      <c r="F465" s="38">
        <f>VLOOKUP(A465,'1-1-2024 Rates-Revenue'!$A$9:$O$599,15,FALSE)</f>
        <v>7449279.54</v>
      </c>
      <c r="G465" s="38">
        <f t="shared" si="28"/>
        <v>49959.647719389555</v>
      </c>
      <c r="H465" s="38">
        <f t="shared" si="31"/>
        <v>11173919.310000001</v>
      </c>
      <c r="I465" s="38">
        <f t="shared" si="29"/>
        <v>69879.701441127399</v>
      </c>
      <c r="J465" s="8">
        <f t="shared" si="30"/>
        <v>19920.05</v>
      </c>
      <c r="L465" s="7"/>
    </row>
    <row r="466" spans="1:12" x14ac:dyDescent="0.25">
      <c r="A466" s="6" t="s">
        <v>799</v>
      </c>
      <c r="B466" s="2" t="s">
        <v>800</v>
      </c>
      <c r="C466" s="2">
        <v>5</v>
      </c>
      <c r="D466" s="7">
        <v>40721</v>
      </c>
      <c r="E466" s="37">
        <v>0</v>
      </c>
      <c r="F466" s="38">
        <f>VLOOKUP(A466,'1-1-2024 Rates-Revenue'!$A$9:$O$599,15,FALSE)</f>
        <v>9961461.4000000004</v>
      </c>
      <c r="G466" s="38">
        <f t="shared" si="28"/>
        <v>66807.950975927146</v>
      </c>
      <c r="H466" s="38">
        <f t="shared" si="31"/>
        <v>0</v>
      </c>
      <c r="I466" s="38">
        <f t="shared" si="29"/>
        <v>0</v>
      </c>
      <c r="J466" s="8">
        <f t="shared" si="30"/>
        <v>-66807.95</v>
      </c>
      <c r="L466" s="7"/>
    </row>
    <row r="467" spans="1:12" x14ac:dyDescent="0.25">
      <c r="A467" s="6" t="s">
        <v>801</v>
      </c>
      <c r="B467" s="2" t="s">
        <v>802</v>
      </c>
      <c r="C467" s="2">
        <v>3</v>
      </c>
      <c r="D467" s="7">
        <v>38742</v>
      </c>
      <c r="E467" s="37">
        <v>0</v>
      </c>
      <c r="F467" s="38">
        <f>VLOOKUP(A467,'1-1-2024 Rates-Revenue'!$A$9:$O$599,15,FALSE)</f>
        <v>11068591.960000003</v>
      </c>
      <c r="G467" s="38">
        <f t="shared" si="28"/>
        <v>74233.078796673493</v>
      </c>
      <c r="H467" s="38">
        <f t="shared" si="31"/>
        <v>16602887.940000005</v>
      </c>
      <c r="I467" s="38">
        <f t="shared" si="29"/>
        <v>103831.50442740176</v>
      </c>
      <c r="J467" s="8">
        <f t="shared" si="30"/>
        <v>29598.43</v>
      </c>
      <c r="L467" s="7"/>
    </row>
    <row r="468" spans="1:12" x14ac:dyDescent="0.25">
      <c r="A468" s="6" t="s">
        <v>803</v>
      </c>
      <c r="B468" s="2" t="s">
        <v>804</v>
      </c>
      <c r="C468" s="2">
        <v>1</v>
      </c>
      <c r="D468" s="7">
        <v>11833</v>
      </c>
      <c r="E468" s="37">
        <v>0</v>
      </c>
      <c r="F468" s="38">
        <f>VLOOKUP(A468,'1-1-2024 Rates-Revenue'!$A$9:$O$599,15,FALSE)</f>
        <v>2411482.41</v>
      </c>
      <c r="G468" s="38">
        <f t="shared" si="28"/>
        <v>16172.94814058012</v>
      </c>
      <c r="H468" s="38">
        <f t="shared" si="31"/>
        <v>7234447.2300000004</v>
      </c>
      <c r="I468" s="38">
        <f t="shared" si="29"/>
        <v>45242.944619401511</v>
      </c>
      <c r="J468" s="8">
        <f t="shared" si="30"/>
        <v>29070</v>
      </c>
      <c r="L468" s="7"/>
    </row>
    <row r="469" spans="1:12" x14ac:dyDescent="0.25">
      <c r="A469" s="6" t="s">
        <v>1391</v>
      </c>
      <c r="B469" s="2" t="s">
        <v>1382</v>
      </c>
      <c r="C469" s="2">
        <v>3</v>
      </c>
      <c r="D469" s="7">
        <v>34481</v>
      </c>
      <c r="E469" s="37">
        <v>0</v>
      </c>
      <c r="F469" s="38">
        <f>VLOOKUP(A469,'1-1-2024 Rates-Revenue'!$A$9:$O$599,15,FALSE)</f>
        <v>9360934.4499999993</v>
      </c>
      <c r="G469" s="38">
        <f t="shared" si="28"/>
        <v>62780.431978029592</v>
      </c>
      <c r="H469" s="38">
        <f t="shared" si="31"/>
        <v>14041401.674999999</v>
      </c>
      <c r="I469" s="38">
        <f t="shared" si="29"/>
        <v>87812.425492085109</v>
      </c>
      <c r="J469" s="8">
        <f t="shared" si="30"/>
        <v>25031.99</v>
      </c>
      <c r="L469" s="7"/>
    </row>
    <row r="470" spans="1:12" x14ac:dyDescent="0.25">
      <c r="A470" s="6" t="s">
        <v>1392</v>
      </c>
      <c r="B470" s="2" t="s">
        <v>1383</v>
      </c>
      <c r="C470" s="2">
        <v>4</v>
      </c>
      <c r="D470" s="7">
        <v>33248</v>
      </c>
      <c r="E470" s="37">
        <v>0</v>
      </c>
      <c r="F470" s="38">
        <f>VLOOKUP(A470,'1-1-2024 Rates-Revenue'!$A$9:$O$599,15,FALSE)</f>
        <v>9382918.0800000001</v>
      </c>
      <c r="G470" s="38">
        <f t="shared" si="28"/>
        <v>62927.868304522111</v>
      </c>
      <c r="H470" s="38">
        <f t="shared" si="31"/>
        <v>0</v>
      </c>
      <c r="I470" s="38">
        <f t="shared" si="29"/>
        <v>0</v>
      </c>
      <c r="J470" s="8">
        <f t="shared" si="30"/>
        <v>-62927.87</v>
      </c>
      <c r="L470" s="7"/>
    </row>
    <row r="471" spans="1:12" x14ac:dyDescent="0.25">
      <c r="A471" s="6" t="s">
        <v>1393</v>
      </c>
      <c r="B471" s="2" t="s">
        <v>1384</v>
      </c>
      <c r="C471" s="2">
        <v>3</v>
      </c>
      <c r="D471" s="7">
        <v>21575</v>
      </c>
      <c r="E471" s="37">
        <v>0</v>
      </c>
      <c r="F471" s="38">
        <f>VLOOKUP(A471,'1-1-2024 Rates-Revenue'!$A$9:$O$599,15,FALSE)</f>
        <v>6305947.9500000002</v>
      </c>
      <c r="G471" s="38">
        <f t="shared" si="28"/>
        <v>42291.732566503575</v>
      </c>
      <c r="H471" s="38">
        <f t="shared" si="31"/>
        <v>9458921.9250000007</v>
      </c>
      <c r="I471" s="38">
        <f t="shared" si="29"/>
        <v>59154.413213131942</v>
      </c>
      <c r="J471" s="8">
        <f t="shared" si="30"/>
        <v>16862.68</v>
      </c>
      <c r="L471" s="7"/>
    </row>
    <row r="472" spans="1:12" x14ac:dyDescent="0.25">
      <c r="A472" s="6" t="s">
        <v>805</v>
      </c>
      <c r="B472" s="2" t="s">
        <v>806</v>
      </c>
      <c r="C472" s="2">
        <v>5</v>
      </c>
      <c r="D472" s="7">
        <v>32521</v>
      </c>
      <c r="E472" s="37">
        <v>0</v>
      </c>
      <c r="F472" s="38">
        <f>VLOOKUP(A472,'1-1-2024 Rates-Revenue'!$A$9:$O$599,15,FALSE)</f>
        <v>12144305.9</v>
      </c>
      <c r="G472" s="38">
        <f t="shared" si="28"/>
        <v>81447.506608203374</v>
      </c>
      <c r="H472" s="38">
        <f t="shared" si="31"/>
        <v>0</v>
      </c>
      <c r="I472" s="38">
        <f t="shared" si="29"/>
        <v>0</v>
      </c>
      <c r="J472" s="8">
        <f t="shared" si="30"/>
        <v>-81447.509999999995</v>
      </c>
      <c r="L472" s="7"/>
    </row>
    <row r="473" spans="1:12" x14ac:dyDescent="0.25">
      <c r="A473" s="6" t="s">
        <v>1289</v>
      </c>
      <c r="B473" s="2" t="s">
        <v>1335</v>
      </c>
      <c r="C473" s="2">
        <v>2</v>
      </c>
      <c r="D473" s="7">
        <v>60238</v>
      </c>
      <c r="E473" s="37">
        <v>0</v>
      </c>
      <c r="F473" s="38">
        <f>VLOOKUP(A473,'1-1-2024 Rates-Revenue'!$A$9:$O$599,15,FALSE)</f>
        <v>17205650.5</v>
      </c>
      <c r="G473" s="38">
        <f t="shared" si="28"/>
        <v>115392.13062783501</v>
      </c>
      <c r="H473" s="38">
        <f t="shared" si="31"/>
        <v>38712713.625</v>
      </c>
      <c r="I473" s="38">
        <f t="shared" si="29"/>
        <v>242102.41680104498</v>
      </c>
      <c r="J473" s="8">
        <f t="shared" si="30"/>
        <v>126710.29</v>
      </c>
      <c r="L473" s="7"/>
    </row>
    <row r="474" spans="1:12" x14ac:dyDescent="0.25">
      <c r="A474" s="6" t="s">
        <v>807</v>
      </c>
      <c r="B474" s="2" t="s">
        <v>808</v>
      </c>
      <c r="C474" s="2">
        <v>4</v>
      </c>
      <c r="D474" s="7">
        <v>117715</v>
      </c>
      <c r="E474" s="37">
        <v>0</v>
      </c>
      <c r="F474" s="38">
        <f>VLOOKUP(A474,'1-1-2024 Rates-Revenue'!$A$9:$O$599,15,FALSE)</f>
        <v>40124624.640000001</v>
      </c>
      <c r="G474" s="38">
        <f t="shared" si="28"/>
        <v>269101.474998096</v>
      </c>
      <c r="H474" s="38">
        <f t="shared" si="31"/>
        <v>0</v>
      </c>
      <c r="I474" s="38">
        <f t="shared" si="29"/>
        <v>0</v>
      </c>
      <c r="J474" s="8">
        <f t="shared" si="30"/>
        <v>-269101.46999999997</v>
      </c>
      <c r="L474" s="7"/>
    </row>
    <row r="475" spans="1:12" x14ac:dyDescent="0.25">
      <c r="A475" s="6" t="s">
        <v>809</v>
      </c>
      <c r="B475" s="2" t="s">
        <v>810</v>
      </c>
      <c r="C475" s="2">
        <v>2</v>
      </c>
      <c r="D475" s="7">
        <v>78700</v>
      </c>
      <c r="E475" s="37">
        <v>0</v>
      </c>
      <c r="F475" s="38">
        <f>VLOOKUP(A475,'1-1-2024 Rates-Revenue'!$A$9:$O$599,15,FALSE)</f>
        <v>19102064</v>
      </c>
      <c r="G475" s="38">
        <f t="shared" si="28"/>
        <v>128110.69621280898</v>
      </c>
      <c r="H475" s="38">
        <f t="shared" si="31"/>
        <v>42979644</v>
      </c>
      <c r="I475" s="38">
        <f t="shared" si="29"/>
        <v>268787.03948381584</v>
      </c>
      <c r="J475" s="8">
        <f t="shared" si="30"/>
        <v>140676.34</v>
      </c>
      <c r="L475" s="7"/>
    </row>
    <row r="476" spans="1:12" x14ac:dyDescent="0.25">
      <c r="A476" s="6" t="s">
        <v>811</v>
      </c>
      <c r="B476" s="2" t="s">
        <v>812</v>
      </c>
      <c r="C476" s="2">
        <v>2</v>
      </c>
      <c r="D476" s="7">
        <v>101339</v>
      </c>
      <c r="E476" s="37">
        <v>0</v>
      </c>
      <c r="F476" s="38">
        <f>VLOOKUP(A476,'1-1-2024 Rates-Revenue'!$A$9:$O$599,15,FALSE)</f>
        <v>33864976.039999999</v>
      </c>
      <c r="G476" s="38">
        <f t="shared" si="28"/>
        <v>227120.25557628192</v>
      </c>
      <c r="H476" s="38">
        <f t="shared" si="31"/>
        <v>76196196.090000004</v>
      </c>
      <c r="I476" s="38">
        <f t="shared" si="29"/>
        <v>476517.44083686231</v>
      </c>
      <c r="J476" s="8">
        <f t="shared" si="30"/>
        <v>249397.19</v>
      </c>
      <c r="L476" s="7"/>
    </row>
    <row r="477" spans="1:12" x14ac:dyDescent="0.25">
      <c r="A477" s="6" t="s">
        <v>813</v>
      </c>
      <c r="B477" s="2" t="s">
        <v>814</v>
      </c>
      <c r="C477" s="2">
        <v>1</v>
      </c>
      <c r="D477" s="7">
        <v>27169</v>
      </c>
      <c r="E477" s="37">
        <v>0</v>
      </c>
      <c r="F477" s="38">
        <f>VLOOKUP(A477,'1-1-2024 Rates-Revenue'!$A$9:$O$599,15,FALSE)</f>
        <v>5861983.4399999995</v>
      </c>
      <c r="G477" s="38">
        <f t="shared" si="28"/>
        <v>39314.221734696148</v>
      </c>
      <c r="H477" s="38">
        <f t="shared" si="31"/>
        <v>17585950.32</v>
      </c>
      <c r="I477" s="38">
        <f t="shared" si="29"/>
        <v>109979.40148183322</v>
      </c>
      <c r="J477" s="8">
        <f t="shared" si="30"/>
        <v>70665.179999999993</v>
      </c>
      <c r="L477" s="7"/>
    </row>
    <row r="478" spans="1:12" x14ac:dyDescent="0.25">
      <c r="A478" s="6" t="s">
        <v>815</v>
      </c>
      <c r="B478" s="2" t="s">
        <v>816</v>
      </c>
      <c r="C478" s="2">
        <v>4</v>
      </c>
      <c r="D478" s="7">
        <v>8745</v>
      </c>
      <c r="E478" s="37">
        <v>0</v>
      </c>
      <c r="F478" s="38">
        <f>VLOOKUP(A478,'1-1-2024 Rates-Revenue'!$A$9:$O$599,15,FALSE)</f>
        <v>2308505.1</v>
      </c>
      <c r="G478" s="38">
        <f t="shared" si="28"/>
        <v>15482.316234089689</v>
      </c>
      <c r="H478" s="38">
        <f t="shared" si="31"/>
        <v>0</v>
      </c>
      <c r="I478" s="38">
        <f t="shared" si="29"/>
        <v>0</v>
      </c>
      <c r="J478" s="8">
        <f t="shared" si="30"/>
        <v>-15482.32</v>
      </c>
      <c r="L478" s="7"/>
    </row>
    <row r="479" spans="1:12" x14ac:dyDescent="0.25">
      <c r="A479" s="6" t="s">
        <v>1290</v>
      </c>
      <c r="B479" s="2" t="s">
        <v>1336</v>
      </c>
      <c r="C479" s="2">
        <v>2</v>
      </c>
      <c r="D479" s="7">
        <v>4390</v>
      </c>
      <c r="E479" s="37">
        <v>0</v>
      </c>
      <c r="F479" s="38">
        <f>VLOOKUP(A479,'1-1-2024 Rates-Revenue'!$A$9:$O$599,15,FALSE)</f>
        <v>1030728.1</v>
      </c>
      <c r="G479" s="38">
        <f t="shared" si="28"/>
        <v>6912.7239075895559</v>
      </c>
      <c r="H479" s="38">
        <f t="shared" si="31"/>
        <v>2319138.2250000001</v>
      </c>
      <c r="I479" s="38">
        <f t="shared" si="29"/>
        <v>14503.477452058505</v>
      </c>
      <c r="J479" s="8">
        <f t="shared" si="30"/>
        <v>7590.75</v>
      </c>
      <c r="L479" s="7"/>
    </row>
    <row r="480" spans="1:12" x14ac:dyDescent="0.25">
      <c r="A480" s="6" t="s">
        <v>817</v>
      </c>
      <c r="B480" s="2" t="s">
        <v>818</v>
      </c>
      <c r="C480" s="2">
        <v>1</v>
      </c>
      <c r="D480" s="7">
        <v>15551</v>
      </c>
      <c r="E480" s="37">
        <v>0</v>
      </c>
      <c r="F480" s="38">
        <f>VLOOKUP(A480,'1-1-2024 Rates-Revenue'!$A$9:$O$599,15,FALSE)</f>
        <v>3343541.33</v>
      </c>
      <c r="G480" s="38">
        <f t="shared" si="28"/>
        <v>22423.933225362522</v>
      </c>
      <c r="H480" s="38">
        <f t="shared" si="31"/>
        <v>10030623.99</v>
      </c>
      <c r="I480" s="38">
        <f t="shared" si="29"/>
        <v>62729.736115251224</v>
      </c>
      <c r="J480" s="8">
        <f t="shared" si="30"/>
        <v>40305.800000000003</v>
      </c>
      <c r="L480" s="7"/>
    </row>
    <row r="481" spans="1:12" x14ac:dyDescent="0.25">
      <c r="A481" s="6" t="s">
        <v>1188</v>
      </c>
      <c r="B481" s="2" t="s">
        <v>819</v>
      </c>
      <c r="C481" s="2">
        <v>5</v>
      </c>
      <c r="D481" s="7">
        <v>39545</v>
      </c>
      <c r="E481" s="37">
        <v>0</v>
      </c>
      <c r="F481" s="38">
        <f>VLOOKUP(A481,'1-1-2024 Rates-Revenue'!$A$9:$O$599,15,FALSE)</f>
        <v>13537948.420000002</v>
      </c>
      <c r="G481" s="38">
        <f t="shared" si="28"/>
        <v>90794.167445952306</v>
      </c>
      <c r="H481" s="38">
        <f t="shared" si="31"/>
        <v>0</v>
      </c>
      <c r="I481" s="38">
        <f t="shared" si="29"/>
        <v>0</v>
      </c>
      <c r="J481" s="8">
        <f t="shared" si="30"/>
        <v>-90794.17</v>
      </c>
      <c r="L481" s="7"/>
    </row>
    <row r="482" spans="1:12" x14ac:dyDescent="0.25">
      <c r="A482" s="6" t="s">
        <v>820</v>
      </c>
      <c r="B482" s="2" t="s">
        <v>821</v>
      </c>
      <c r="C482" s="2">
        <v>4</v>
      </c>
      <c r="D482" s="7">
        <v>116751</v>
      </c>
      <c r="E482" s="37">
        <v>0</v>
      </c>
      <c r="F482" s="38">
        <f>VLOOKUP(A482,'1-1-2024 Rates-Revenue'!$A$9:$O$599,15,FALSE)</f>
        <v>41537864.599999994</v>
      </c>
      <c r="G482" s="38">
        <f t="shared" si="28"/>
        <v>278579.56884132477</v>
      </c>
      <c r="H482" s="38">
        <f t="shared" si="31"/>
        <v>0</v>
      </c>
      <c r="I482" s="38">
        <f t="shared" si="29"/>
        <v>0</v>
      </c>
      <c r="J482" s="8">
        <f t="shared" si="30"/>
        <v>-278579.57</v>
      </c>
      <c r="L482" s="7"/>
    </row>
    <row r="483" spans="1:12" x14ac:dyDescent="0.25">
      <c r="A483" s="6" t="s">
        <v>822</v>
      </c>
      <c r="B483" s="2" t="s">
        <v>1236</v>
      </c>
      <c r="C483" s="2">
        <v>2</v>
      </c>
      <c r="D483" s="7">
        <v>82824</v>
      </c>
      <c r="E483" s="37">
        <v>0</v>
      </c>
      <c r="F483" s="38">
        <f>VLOOKUP(A483,'1-1-2024 Rates-Revenue'!$A$9:$O$599,15,FALSE)</f>
        <v>20369724.84</v>
      </c>
      <c r="G483" s="38">
        <f t="shared" si="28"/>
        <v>136612.44308027386</v>
      </c>
      <c r="H483" s="38">
        <f t="shared" si="31"/>
        <v>45831880.890000001</v>
      </c>
      <c r="I483" s="38">
        <f t="shared" si="29"/>
        <v>286624.42104913609</v>
      </c>
      <c r="J483" s="8">
        <f t="shared" si="30"/>
        <v>150011.98000000001</v>
      </c>
      <c r="L483" s="7"/>
    </row>
    <row r="484" spans="1:12" x14ac:dyDescent="0.25">
      <c r="A484" s="6" t="s">
        <v>823</v>
      </c>
      <c r="B484" s="2" t="s">
        <v>824</v>
      </c>
      <c r="C484" s="2">
        <v>5</v>
      </c>
      <c r="D484" s="7">
        <v>23642</v>
      </c>
      <c r="E484" s="37">
        <v>0</v>
      </c>
      <c r="F484" s="38">
        <f>VLOOKUP(A484,'1-1-2024 Rates-Revenue'!$A$9:$O$599,15,FALSE)</f>
        <v>5554066.6799999997</v>
      </c>
      <c r="G484" s="38">
        <f t="shared" si="28"/>
        <v>37249.134396532463</v>
      </c>
      <c r="H484" s="38">
        <f t="shared" si="31"/>
        <v>0</v>
      </c>
      <c r="I484" s="38">
        <f t="shared" si="29"/>
        <v>0</v>
      </c>
      <c r="J484" s="8">
        <f t="shared" si="30"/>
        <v>-37249.129999999997</v>
      </c>
      <c r="L484" s="7"/>
    </row>
    <row r="485" spans="1:12" x14ac:dyDescent="0.25">
      <c r="A485" s="6" t="s">
        <v>1095</v>
      </c>
      <c r="B485" s="2" t="s">
        <v>1269</v>
      </c>
      <c r="C485" s="2">
        <v>5</v>
      </c>
      <c r="D485" s="7">
        <v>29957</v>
      </c>
      <c r="E485" s="37">
        <v>0</v>
      </c>
      <c r="F485" s="38">
        <f>VLOOKUP(A485,'1-1-2024 Rates-Revenue'!$A$9:$O$599,15,FALSE)</f>
        <v>6638770.7699999996</v>
      </c>
      <c r="G485" s="38">
        <f t="shared" si="28"/>
        <v>44523.855921639981</v>
      </c>
      <c r="H485" s="38">
        <f t="shared" si="31"/>
        <v>0</v>
      </c>
      <c r="I485" s="38">
        <f t="shared" si="29"/>
        <v>0</v>
      </c>
      <c r="J485" s="8">
        <f t="shared" si="30"/>
        <v>-44523.86</v>
      </c>
      <c r="L485" s="7"/>
    </row>
    <row r="486" spans="1:12" x14ac:dyDescent="0.25">
      <c r="A486" s="6" t="s">
        <v>825</v>
      </c>
      <c r="B486" s="2" t="s">
        <v>826</v>
      </c>
      <c r="C486" s="2">
        <v>3</v>
      </c>
      <c r="D486" s="7">
        <v>23653</v>
      </c>
      <c r="E486" s="37">
        <v>0</v>
      </c>
      <c r="F486" s="38">
        <f>VLOOKUP(A486,'1-1-2024 Rates-Revenue'!$A$9:$O$599,15,FALSE)</f>
        <v>7796824.79</v>
      </c>
      <c r="G486" s="38">
        <f t="shared" si="28"/>
        <v>52290.50913535773</v>
      </c>
      <c r="H486" s="38">
        <f t="shared" si="31"/>
        <v>11695237.185000001</v>
      </c>
      <c r="I486" s="38">
        <f t="shared" si="29"/>
        <v>73139.930591728189</v>
      </c>
      <c r="J486" s="8">
        <f t="shared" si="30"/>
        <v>20849.419999999998</v>
      </c>
      <c r="L486" s="7"/>
    </row>
    <row r="487" spans="1:12" x14ac:dyDescent="0.25">
      <c r="A487" s="6" t="s">
        <v>827</v>
      </c>
      <c r="B487" s="2" t="s">
        <v>1337</v>
      </c>
      <c r="C487" s="2">
        <v>3</v>
      </c>
      <c r="D487" s="7">
        <v>35819</v>
      </c>
      <c r="E487" s="37">
        <v>0</v>
      </c>
      <c r="F487" s="38">
        <f>VLOOKUP(A487,'1-1-2024 Rates-Revenue'!$A$9:$O$599,15,FALSE)</f>
        <v>10398613.890000001</v>
      </c>
      <c r="G487" s="38">
        <f t="shared" si="28"/>
        <v>69739.776031327594</v>
      </c>
      <c r="H487" s="38">
        <f t="shared" si="31"/>
        <v>15597920.835000001</v>
      </c>
      <c r="I487" s="38">
        <f t="shared" si="29"/>
        <v>97546.619123754936</v>
      </c>
      <c r="J487" s="8">
        <f t="shared" si="30"/>
        <v>27806.84</v>
      </c>
      <c r="L487" s="7"/>
    </row>
    <row r="488" spans="1:12" x14ac:dyDescent="0.25">
      <c r="A488" s="6" t="s">
        <v>963</v>
      </c>
      <c r="B488" s="2" t="s">
        <v>1237</v>
      </c>
      <c r="C488" s="2">
        <v>2</v>
      </c>
      <c r="D488" s="7">
        <v>65081</v>
      </c>
      <c r="E488" s="37">
        <v>0</v>
      </c>
      <c r="F488" s="38">
        <f>VLOOKUP(A488,'1-1-2024 Rates-Revenue'!$A$9:$O$599,15,FALSE)</f>
        <v>25982473.060000002</v>
      </c>
      <c r="G488" s="38">
        <f t="shared" si="28"/>
        <v>174255.13353149447</v>
      </c>
      <c r="H488" s="38">
        <f t="shared" si="31"/>
        <v>58460564.385000005</v>
      </c>
      <c r="I488" s="38">
        <f t="shared" si="29"/>
        <v>365601.95862946549</v>
      </c>
      <c r="J488" s="8">
        <f t="shared" si="30"/>
        <v>191346.83</v>
      </c>
      <c r="L488" s="7"/>
    </row>
    <row r="489" spans="1:12" x14ac:dyDescent="0.25">
      <c r="A489" s="6" t="s">
        <v>829</v>
      </c>
      <c r="B489" s="2" t="s">
        <v>830</v>
      </c>
      <c r="C489" s="2">
        <v>2</v>
      </c>
      <c r="D489" s="7">
        <v>22265</v>
      </c>
      <c r="E489" s="37">
        <v>0</v>
      </c>
      <c r="F489" s="38">
        <f>VLOOKUP(A489,'1-1-2024 Rates-Revenue'!$A$9:$O$599,15,FALSE)</f>
        <v>4865347.8</v>
      </c>
      <c r="G489" s="38">
        <f t="shared" si="28"/>
        <v>32630.14373606216</v>
      </c>
      <c r="H489" s="38">
        <f t="shared" si="31"/>
        <v>10947032.549999999</v>
      </c>
      <c r="I489" s="38">
        <f t="shared" si="29"/>
        <v>68460.79204954482</v>
      </c>
      <c r="J489" s="8">
        <f t="shared" si="30"/>
        <v>35830.65</v>
      </c>
      <c r="L489" s="7"/>
    </row>
    <row r="490" spans="1:12" x14ac:dyDescent="0.25">
      <c r="A490" s="6" t="s">
        <v>831</v>
      </c>
      <c r="B490" s="2" t="s">
        <v>832</v>
      </c>
      <c r="C490" s="2">
        <v>4</v>
      </c>
      <c r="D490" s="7">
        <v>22957</v>
      </c>
      <c r="E490" s="37">
        <v>0</v>
      </c>
      <c r="F490" s="38">
        <f>VLOOKUP(A490,'1-1-2024 Rates-Revenue'!$A$9:$O$599,15,FALSE)</f>
        <v>6883197.3099999996</v>
      </c>
      <c r="G490" s="38">
        <f t="shared" si="28"/>
        <v>46163.137112001816</v>
      </c>
      <c r="H490" s="38">
        <f t="shared" si="31"/>
        <v>0</v>
      </c>
      <c r="I490" s="38">
        <f t="shared" si="29"/>
        <v>0</v>
      </c>
      <c r="J490" s="8">
        <f t="shared" si="30"/>
        <v>-46163.14</v>
      </c>
      <c r="L490" s="7"/>
    </row>
    <row r="491" spans="1:12" x14ac:dyDescent="0.25">
      <c r="A491" s="6" t="s">
        <v>1291</v>
      </c>
      <c r="B491" s="2" t="s">
        <v>1313</v>
      </c>
      <c r="C491" s="2">
        <v>3</v>
      </c>
      <c r="D491" s="7">
        <v>16201</v>
      </c>
      <c r="E491" s="37">
        <v>0</v>
      </c>
      <c r="F491" s="38">
        <f>VLOOKUP(A491,'1-1-2024 Rates-Revenue'!$A$9:$O$599,15,FALSE)</f>
        <v>3583013.16</v>
      </c>
      <c r="G491" s="38">
        <f t="shared" si="28"/>
        <v>24029.984951744311</v>
      </c>
      <c r="H491" s="38">
        <f t="shared" si="31"/>
        <v>5374519.7400000002</v>
      </c>
      <c r="I491" s="38">
        <f t="shared" si="29"/>
        <v>33611.289324823811</v>
      </c>
      <c r="J491" s="8">
        <f t="shared" si="30"/>
        <v>9581.2999999999993</v>
      </c>
      <c r="L491" s="7"/>
    </row>
    <row r="492" spans="1:12" x14ac:dyDescent="0.25">
      <c r="A492" s="6" t="s">
        <v>833</v>
      </c>
      <c r="B492" s="2" t="s">
        <v>834</v>
      </c>
      <c r="C492" s="2">
        <v>5</v>
      </c>
      <c r="D492" s="7">
        <v>20021</v>
      </c>
      <c r="E492" s="37">
        <v>1</v>
      </c>
      <c r="F492" s="38">
        <f>VLOOKUP(A492,'1-1-2024 Rates-Revenue'!$A$9:$O$599,15,FALSE)</f>
        <v>4712743.1899999995</v>
      </c>
      <c r="G492" s="38">
        <f t="shared" si="28"/>
        <v>31606.67931711852</v>
      </c>
      <c r="H492" s="38">
        <f t="shared" si="31"/>
        <v>0</v>
      </c>
      <c r="I492" s="38">
        <f t="shared" si="29"/>
        <v>0</v>
      </c>
      <c r="J492" s="8">
        <f t="shared" si="30"/>
        <v>-31606.68</v>
      </c>
      <c r="L492" s="7"/>
    </row>
    <row r="493" spans="1:12" x14ac:dyDescent="0.25">
      <c r="A493" s="6" t="s">
        <v>1292</v>
      </c>
      <c r="B493" s="2" t="s">
        <v>1314</v>
      </c>
      <c r="C493" s="2">
        <v>3</v>
      </c>
      <c r="D493" s="7">
        <v>53665</v>
      </c>
      <c r="E493" s="37">
        <v>0</v>
      </c>
      <c r="F493" s="38">
        <f>VLOOKUP(A493,'1-1-2024 Rates-Revenue'!$A$9:$O$599,15,FALSE)</f>
        <v>16432223</v>
      </c>
      <c r="G493" s="38">
        <f t="shared" si="28"/>
        <v>110205.02961638766</v>
      </c>
      <c r="H493" s="38">
        <f t="shared" si="31"/>
        <v>24648334.5</v>
      </c>
      <c r="I493" s="38">
        <f t="shared" si="29"/>
        <v>154146.2944286323</v>
      </c>
      <c r="J493" s="8">
        <f t="shared" si="30"/>
        <v>43941.26</v>
      </c>
      <c r="L493" s="7"/>
    </row>
    <row r="494" spans="1:12" x14ac:dyDescent="0.25">
      <c r="A494" s="6" t="s">
        <v>1130</v>
      </c>
      <c r="B494" s="2" t="s">
        <v>1131</v>
      </c>
      <c r="C494" s="2">
        <v>4</v>
      </c>
      <c r="D494" s="7">
        <v>32558</v>
      </c>
      <c r="E494" s="37">
        <v>0</v>
      </c>
      <c r="F494" s="38">
        <f>VLOOKUP(A494,'1-1-2024 Rates-Revenue'!$A$9:$O$599,15,FALSE)</f>
        <v>8835264.4399999995</v>
      </c>
      <c r="G494" s="38">
        <f t="shared" si="28"/>
        <v>59254.95164463242</v>
      </c>
      <c r="H494" s="38">
        <f t="shared" si="31"/>
        <v>0</v>
      </c>
      <c r="I494" s="38">
        <f t="shared" si="29"/>
        <v>0</v>
      </c>
      <c r="J494" s="8">
        <f t="shared" si="30"/>
        <v>-59254.95</v>
      </c>
      <c r="L494" s="7"/>
    </row>
    <row r="495" spans="1:12" x14ac:dyDescent="0.25">
      <c r="A495" s="6" t="s">
        <v>1293</v>
      </c>
      <c r="B495" s="2" t="s">
        <v>1315</v>
      </c>
      <c r="C495" s="2">
        <v>5</v>
      </c>
      <c r="D495" s="7">
        <v>29715</v>
      </c>
      <c r="E495" s="37">
        <v>0</v>
      </c>
      <c r="F495" s="38">
        <f>VLOOKUP(A495,'1-1-2024 Rates-Revenue'!$A$9:$O$599,15,FALSE)</f>
        <v>7090302.3600000003</v>
      </c>
      <c r="G495" s="38">
        <f t="shared" si="28"/>
        <v>47552.116446627057</v>
      </c>
      <c r="H495" s="38">
        <f t="shared" si="31"/>
        <v>0</v>
      </c>
      <c r="I495" s="38">
        <f t="shared" si="29"/>
        <v>0</v>
      </c>
      <c r="J495" s="8">
        <f t="shared" si="30"/>
        <v>-47552.12</v>
      </c>
      <c r="L495" s="7"/>
    </row>
    <row r="496" spans="1:12" x14ac:dyDescent="0.25">
      <c r="A496" s="6" t="s">
        <v>835</v>
      </c>
      <c r="B496" s="2" t="s">
        <v>836</v>
      </c>
      <c r="C496" s="2">
        <v>3</v>
      </c>
      <c r="D496" s="7">
        <v>30695</v>
      </c>
      <c r="E496" s="37">
        <v>0</v>
      </c>
      <c r="F496" s="38">
        <f>VLOOKUP(A496,'1-1-2024 Rates-Revenue'!$A$9:$O$599,15,FALSE)</f>
        <v>7683879.2300000004</v>
      </c>
      <c r="G496" s="38">
        <f t="shared" si="28"/>
        <v>51533.023749184511</v>
      </c>
      <c r="H496" s="38">
        <f t="shared" si="31"/>
        <v>11525818.845000001</v>
      </c>
      <c r="I496" s="38">
        <f t="shared" si="29"/>
        <v>72080.41846447876</v>
      </c>
      <c r="J496" s="8">
        <f t="shared" si="30"/>
        <v>20547.39</v>
      </c>
      <c r="L496" s="7"/>
    </row>
    <row r="497" spans="1:12" x14ac:dyDescent="0.25">
      <c r="A497" s="6" t="s">
        <v>837</v>
      </c>
      <c r="B497" s="2" t="s">
        <v>838</v>
      </c>
      <c r="C497" s="2">
        <v>3</v>
      </c>
      <c r="D497" s="7">
        <v>41168</v>
      </c>
      <c r="E497" s="37">
        <v>0</v>
      </c>
      <c r="F497" s="38">
        <f>VLOOKUP(A497,'1-1-2024 Rates-Revenue'!$A$9:$O$599,15,FALSE)</f>
        <v>12413386.719999999</v>
      </c>
      <c r="G497" s="38">
        <f t="shared" si="28"/>
        <v>83252.135217327144</v>
      </c>
      <c r="H497" s="38">
        <f t="shared" si="31"/>
        <v>18620080.079999998</v>
      </c>
      <c r="I497" s="38">
        <f t="shared" si="29"/>
        <v>116446.66483637634</v>
      </c>
      <c r="J497" s="8">
        <f t="shared" si="30"/>
        <v>33194.53</v>
      </c>
      <c r="L497" s="7"/>
    </row>
    <row r="498" spans="1:12" x14ac:dyDescent="0.25">
      <c r="A498" s="6" t="s">
        <v>839</v>
      </c>
      <c r="B498" s="2" t="s">
        <v>840</v>
      </c>
      <c r="C498" s="2">
        <v>4</v>
      </c>
      <c r="D498" s="7">
        <v>40443</v>
      </c>
      <c r="E498" s="37">
        <v>0</v>
      </c>
      <c r="F498" s="38">
        <f>VLOOKUP(A498,'1-1-2024 Rates-Revenue'!$A$9:$O$599,15,FALSE)</f>
        <v>10495306.34</v>
      </c>
      <c r="G498" s="38">
        <f t="shared" si="28"/>
        <v>70388.25763457331</v>
      </c>
      <c r="H498" s="38">
        <f t="shared" si="31"/>
        <v>0</v>
      </c>
      <c r="I498" s="38">
        <f t="shared" si="29"/>
        <v>0</v>
      </c>
      <c r="J498" s="8">
        <f t="shared" si="30"/>
        <v>-70388.259999999995</v>
      </c>
      <c r="L498" s="7"/>
    </row>
    <row r="499" spans="1:12" x14ac:dyDescent="0.25">
      <c r="A499" s="6" t="s">
        <v>841</v>
      </c>
      <c r="B499" s="2" t="s">
        <v>842</v>
      </c>
      <c r="C499" s="2">
        <v>4</v>
      </c>
      <c r="D499" s="7">
        <v>42619</v>
      </c>
      <c r="E499" s="37">
        <v>1</v>
      </c>
      <c r="F499" s="38">
        <f>VLOOKUP(A499,'1-1-2024 Rates-Revenue'!$A$9:$O$599,15,FALSE)</f>
        <v>9638461.3000000007</v>
      </c>
      <c r="G499" s="38">
        <f t="shared" si="28"/>
        <v>64641.705082927998</v>
      </c>
      <c r="H499" s="38">
        <f t="shared" si="31"/>
        <v>0</v>
      </c>
      <c r="I499" s="38">
        <f t="shared" si="29"/>
        <v>0</v>
      </c>
      <c r="J499" s="8">
        <f t="shared" si="30"/>
        <v>-64641.71</v>
      </c>
      <c r="L499" s="7"/>
    </row>
    <row r="500" spans="1:12" x14ac:dyDescent="0.25">
      <c r="A500" s="6" t="s">
        <v>1294</v>
      </c>
      <c r="B500" s="2" t="s">
        <v>1316</v>
      </c>
      <c r="C500" s="2">
        <v>4</v>
      </c>
      <c r="D500" s="7">
        <v>54279</v>
      </c>
      <c r="E500" s="37">
        <v>0</v>
      </c>
      <c r="F500" s="38">
        <f>VLOOKUP(A500,'1-1-2024 Rates-Revenue'!$A$9:$O$599,15,FALSE)</f>
        <v>16432477.879999999</v>
      </c>
      <c r="G500" s="38">
        <f t="shared" si="28"/>
        <v>110206.73900518725</v>
      </c>
      <c r="H500" s="38">
        <f t="shared" si="31"/>
        <v>0</v>
      </c>
      <c r="I500" s="38">
        <f t="shared" si="29"/>
        <v>0</v>
      </c>
      <c r="J500" s="8">
        <f t="shared" si="30"/>
        <v>-110206.74</v>
      </c>
      <c r="L500" s="7"/>
    </row>
    <row r="501" spans="1:12" x14ac:dyDescent="0.25">
      <c r="A501" s="6" t="s">
        <v>1295</v>
      </c>
      <c r="B501" s="2" t="s">
        <v>1317</v>
      </c>
      <c r="C501" s="2">
        <v>2</v>
      </c>
      <c r="D501" s="7">
        <v>59455</v>
      </c>
      <c r="E501" s="37">
        <v>0</v>
      </c>
      <c r="F501" s="38">
        <f>VLOOKUP(A501,'1-1-2024 Rates-Revenue'!$A$9:$O$599,15,FALSE)</f>
        <v>13409327.819999998</v>
      </c>
      <c r="G501" s="38">
        <f t="shared" si="28"/>
        <v>89931.555185135381</v>
      </c>
      <c r="H501" s="38">
        <f t="shared" si="31"/>
        <v>30170987.594999995</v>
      </c>
      <c r="I501" s="38">
        <f t="shared" si="29"/>
        <v>188683.98337508293</v>
      </c>
      <c r="J501" s="8">
        <f t="shared" si="30"/>
        <v>98752.43</v>
      </c>
      <c r="L501" s="7"/>
    </row>
    <row r="502" spans="1:12" x14ac:dyDescent="0.25">
      <c r="A502" s="6" t="s">
        <v>843</v>
      </c>
      <c r="B502" s="2" t="s">
        <v>844</v>
      </c>
      <c r="C502" s="2">
        <v>5</v>
      </c>
      <c r="D502" s="7">
        <v>32719</v>
      </c>
      <c r="E502" s="37">
        <v>0</v>
      </c>
      <c r="F502" s="38">
        <f>VLOOKUP(A502,'1-1-2024 Rates-Revenue'!$A$9:$O$599,15,FALSE)</f>
        <v>10762487.280000001</v>
      </c>
      <c r="G502" s="38">
        <f t="shared" si="28"/>
        <v>72180.144429539185</v>
      </c>
      <c r="H502" s="38">
        <f t="shared" si="31"/>
        <v>0</v>
      </c>
      <c r="I502" s="38">
        <f t="shared" si="29"/>
        <v>0</v>
      </c>
      <c r="J502" s="8">
        <f t="shared" si="30"/>
        <v>-72180.14</v>
      </c>
      <c r="L502" s="7"/>
    </row>
    <row r="503" spans="1:12" x14ac:dyDescent="0.25">
      <c r="A503" s="6" t="s">
        <v>1296</v>
      </c>
      <c r="B503" s="2" t="s">
        <v>1318</v>
      </c>
      <c r="C503" s="2">
        <v>4</v>
      </c>
      <c r="D503" s="7">
        <v>45143</v>
      </c>
      <c r="E503" s="37">
        <v>0</v>
      </c>
      <c r="F503" s="38">
        <f>VLOOKUP(A503,'1-1-2024 Rates-Revenue'!$A$9:$O$599,15,FALSE)</f>
        <v>15260700.699999999</v>
      </c>
      <c r="G503" s="38">
        <f t="shared" si="28"/>
        <v>102348.04947634462</v>
      </c>
      <c r="H503" s="38">
        <f t="shared" si="31"/>
        <v>0</v>
      </c>
      <c r="I503" s="38">
        <f t="shared" si="29"/>
        <v>0</v>
      </c>
      <c r="J503" s="8">
        <f t="shared" si="30"/>
        <v>-102348.05</v>
      </c>
      <c r="L503" s="7"/>
    </row>
    <row r="504" spans="1:12" x14ac:dyDescent="0.25">
      <c r="A504" s="6" t="s">
        <v>845</v>
      </c>
      <c r="B504" s="2" t="s">
        <v>846</v>
      </c>
      <c r="C504" s="2">
        <v>4</v>
      </c>
      <c r="D504" s="7">
        <v>59661</v>
      </c>
      <c r="E504" s="37">
        <v>0</v>
      </c>
      <c r="F504" s="38">
        <f>VLOOKUP(A504,'1-1-2024 Rates-Revenue'!$A$9:$O$599,15,FALSE)</f>
        <v>18379238.580000002</v>
      </c>
      <c r="G504" s="38">
        <f t="shared" si="28"/>
        <v>123262.96521387003</v>
      </c>
      <c r="H504" s="38">
        <f t="shared" si="31"/>
        <v>0</v>
      </c>
      <c r="I504" s="38">
        <f t="shared" si="29"/>
        <v>0</v>
      </c>
      <c r="J504" s="8">
        <f t="shared" si="30"/>
        <v>-123262.97</v>
      </c>
      <c r="L504" s="7"/>
    </row>
    <row r="505" spans="1:12" x14ac:dyDescent="0.25">
      <c r="A505" s="6" t="s">
        <v>847</v>
      </c>
      <c r="B505" s="2" t="s">
        <v>848</v>
      </c>
      <c r="C505" s="2">
        <v>5</v>
      </c>
      <c r="D505" s="7">
        <v>20890</v>
      </c>
      <c r="E505" s="37">
        <v>0</v>
      </c>
      <c r="F505" s="38">
        <f>VLOOKUP(A505,'1-1-2024 Rates-Revenue'!$A$9:$O$599,15,FALSE)</f>
        <v>6096170.3399999999</v>
      </c>
      <c r="G505" s="38">
        <f t="shared" si="28"/>
        <v>40884.82932992353</v>
      </c>
      <c r="H505" s="38">
        <f t="shared" si="31"/>
        <v>0</v>
      </c>
      <c r="I505" s="38">
        <f t="shared" si="29"/>
        <v>0</v>
      </c>
      <c r="J505" s="8">
        <f t="shared" si="30"/>
        <v>-40884.83</v>
      </c>
      <c r="L505" s="7"/>
    </row>
    <row r="506" spans="1:12" x14ac:dyDescent="0.25">
      <c r="A506" s="6" t="s">
        <v>849</v>
      </c>
      <c r="B506" s="2" t="s">
        <v>850</v>
      </c>
      <c r="C506" s="2">
        <v>3</v>
      </c>
      <c r="D506" s="7">
        <v>30521</v>
      </c>
      <c r="E506" s="37">
        <v>0</v>
      </c>
      <c r="F506" s="38">
        <f>VLOOKUP(A506,'1-1-2024 Rates-Revenue'!$A$9:$O$599,15,FALSE)</f>
        <v>6838580.9899999993</v>
      </c>
      <c r="G506" s="38">
        <f t="shared" si="28"/>
        <v>45863.911446248967</v>
      </c>
      <c r="H506" s="38">
        <f t="shared" si="31"/>
        <v>10257871.484999999</v>
      </c>
      <c r="I506" s="38">
        <f t="shared" si="29"/>
        <v>64150.901479281762</v>
      </c>
      <c r="J506" s="8">
        <f t="shared" si="30"/>
        <v>18286.990000000002</v>
      </c>
      <c r="L506" s="7"/>
    </row>
    <row r="507" spans="1:12" x14ac:dyDescent="0.25">
      <c r="A507" s="6" t="s">
        <v>851</v>
      </c>
      <c r="B507" s="2" t="s">
        <v>852</v>
      </c>
      <c r="C507" s="2">
        <v>2</v>
      </c>
      <c r="D507" s="7">
        <v>37171</v>
      </c>
      <c r="E507" s="37">
        <v>0</v>
      </c>
      <c r="F507" s="38">
        <f>VLOOKUP(A507,'1-1-2024 Rates-Revenue'!$A$9:$O$599,15,FALSE)</f>
        <v>8443020.9399999995</v>
      </c>
      <c r="G507" s="38">
        <f t="shared" si="28"/>
        <v>56624.315087768773</v>
      </c>
      <c r="H507" s="38">
        <f t="shared" si="31"/>
        <v>18996797.114999998</v>
      </c>
      <c r="I507" s="38">
        <f t="shared" si="29"/>
        <v>118802.58608506723</v>
      </c>
      <c r="J507" s="8">
        <f t="shared" si="30"/>
        <v>62178.27</v>
      </c>
      <c r="L507" s="7"/>
    </row>
    <row r="508" spans="1:12" x14ac:dyDescent="0.25">
      <c r="A508" s="6" t="s">
        <v>853</v>
      </c>
      <c r="B508" s="2" t="s">
        <v>854</v>
      </c>
      <c r="C508" s="2">
        <v>2</v>
      </c>
      <c r="D508" s="7">
        <v>113852</v>
      </c>
      <c r="E508" s="37">
        <v>1</v>
      </c>
      <c r="F508" s="38">
        <f>VLOOKUP(A508,'1-1-2024 Rates-Revenue'!$A$9:$O$599,15,FALSE)</f>
        <v>40383772.950000003</v>
      </c>
      <c r="G508" s="38">
        <f t="shared" si="28"/>
        <v>270839.48982290621</v>
      </c>
      <c r="H508" s="38">
        <f t="shared" si="31"/>
        <v>0</v>
      </c>
      <c r="I508" s="38">
        <f t="shared" si="29"/>
        <v>0</v>
      </c>
      <c r="J508" s="8">
        <f t="shared" si="30"/>
        <v>-270839.49</v>
      </c>
      <c r="L508" s="7"/>
    </row>
    <row r="509" spans="1:12" x14ac:dyDescent="0.25">
      <c r="A509" s="6" t="s">
        <v>1297</v>
      </c>
      <c r="B509" s="2" t="s">
        <v>1238</v>
      </c>
      <c r="C509" s="2">
        <v>1</v>
      </c>
      <c r="D509" s="7">
        <v>71130</v>
      </c>
      <c r="E509" s="37">
        <v>0</v>
      </c>
      <c r="F509" s="38">
        <f>VLOOKUP(A509,'1-1-2024 Rates-Revenue'!$A$9:$O$599,15,FALSE)</f>
        <v>23820575.100000001</v>
      </c>
      <c r="G509" s="38">
        <f t="shared" si="28"/>
        <v>159756.05883482026</v>
      </c>
      <c r="H509" s="38">
        <f t="shared" si="31"/>
        <v>71461725.300000012</v>
      </c>
      <c r="I509" s="38">
        <f t="shared" si="29"/>
        <v>446908.90366129385</v>
      </c>
      <c r="J509" s="8">
        <f t="shared" si="30"/>
        <v>287152.84000000003</v>
      </c>
      <c r="L509" s="7"/>
    </row>
    <row r="510" spans="1:12" x14ac:dyDescent="0.25">
      <c r="A510" s="6" t="s">
        <v>1190</v>
      </c>
      <c r="B510" s="2" t="s">
        <v>855</v>
      </c>
      <c r="C510" s="2">
        <v>4</v>
      </c>
      <c r="D510" s="7">
        <v>72113</v>
      </c>
      <c r="E510" s="37">
        <v>0</v>
      </c>
      <c r="F510" s="38">
        <f>VLOOKUP(A510,'1-1-2024 Rates-Revenue'!$A$9:$O$599,15,FALSE)</f>
        <v>29766946.219999999</v>
      </c>
      <c r="G510" s="38">
        <f t="shared" si="28"/>
        <v>199636.23849095273</v>
      </c>
      <c r="H510" s="38">
        <f t="shared" si="31"/>
        <v>0</v>
      </c>
      <c r="I510" s="38">
        <f t="shared" si="29"/>
        <v>0</v>
      </c>
      <c r="J510" s="8">
        <f t="shared" si="30"/>
        <v>-199636.24</v>
      </c>
      <c r="L510" s="7"/>
    </row>
    <row r="511" spans="1:12" x14ac:dyDescent="0.25">
      <c r="A511" s="6" t="s">
        <v>1350</v>
      </c>
      <c r="B511" s="2" t="s">
        <v>1345</v>
      </c>
      <c r="C511" s="2">
        <v>3</v>
      </c>
      <c r="D511" s="7">
        <v>31294</v>
      </c>
      <c r="E511" s="37">
        <v>0</v>
      </c>
      <c r="F511" s="38">
        <f>VLOOKUP(A511,'1-1-2024 Rates-Revenue'!$A$9:$O$599,15,FALSE)</f>
        <v>6627756.2599999998</v>
      </c>
      <c r="G511" s="38">
        <f t="shared" si="28"/>
        <v>44449.985551163634</v>
      </c>
      <c r="H511" s="38">
        <f t="shared" si="31"/>
        <v>9941634.3900000006</v>
      </c>
      <c r="I511" s="38">
        <f t="shared" si="29"/>
        <v>62173.211004693105</v>
      </c>
      <c r="J511" s="8">
        <f t="shared" si="30"/>
        <v>17723.23</v>
      </c>
      <c r="L511" s="7"/>
    </row>
    <row r="512" spans="1:12" x14ac:dyDescent="0.25">
      <c r="A512" s="6" t="s">
        <v>856</v>
      </c>
      <c r="B512" s="2" t="s">
        <v>857</v>
      </c>
      <c r="C512" s="2">
        <v>3</v>
      </c>
      <c r="D512" s="7">
        <v>108995</v>
      </c>
      <c r="E512" s="37">
        <v>0</v>
      </c>
      <c r="F512" s="38">
        <f>VLOOKUP(A512,'1-1-2024 Rates-Revenue'!$A$9:$O$599,15,FALSE)</f>
        <v>37631352.589999996</v>
      </c>
      <c r="G512" s="38">
        <f t="shared" si="28"/>
        <v>252379.99305910562</v>
      </c>
      <c r="H512" s="38">
        <f t="shared" si="31"/>
        <v>56447028.88499999</v>
      </c>
      <c r="I512" s="38">
        <f t="shared" si="29"/>
        <v>353009.6661958528</v>
      </c>
      <c r="J512" s="8">
        <f t="shared" si="30"/>
        <v>100629.67</v>
      </c>
      <c r="L512" s="7"/>
    </row>
    <row r="513" spans="1:12" x14ac:dyDescent="0.25">
      <c r="A513" s="6" t="s">
        <v>858</v>
      </c>
      <c r="B513" s="2" t="s">
        <v>859</v>
      </c>
      <c r="C513" s="2">
        <v>2</v>
      </c>
      <c r="D513" s="7">
        <v>28607</v>
      </c>
      <c r="E513" s="37">
        <v>0</v>
      </c>
      <c r="F513" s="38">
        <f>VLOOKUP(A513,'1-1-2024 Rates-Revenue'!$A$9:$O$599,15,FALSE)</f>
        <v>6692893.7199999997</v>
      </c>
      <c r="G513" s="38">
        <f t="shared" si="28"/>
        <v>44886.839147200895</v>
      </c>
      <c r="H513" s="38">
        <f t="shared" si="31"/>
        <v>15059010.869999999</v>
      </c>
      <c r="I513" s="38">
        <f t="shared" si="29"/>
        <v>94176.372175206983</v>
      </c>
      <c r="J513" s="8">
        <f t="shared" si="30"/>
        <v>49289.53</v>
      </c>
      <c r="L513" s="7"/>
    </row>
    <row r="514" spans="1:12" x14ac:dyDescent="0.25">
      <c r="A514" s="6" t="s">
        <v>860</v>
      </c>
      <c r="B514" s="2" t="s">
        <v>1338</v>
      </c>
      <c r="C514" s="2">
        <v>3</v>
      </c>
      <c r="D514" s="7">
        <v>25087</v>
      </c>
      <c r="E514" s="37">
        <v>0</v>
      </c>
      <c r="F514" s="38">
        <f>VLOOKUP(A514,'1-1-2024 Rates-Revenue'!$A$9:$O$599,15,FALSE)</f>
        <v>5704282.0599999996</v>
      </c>
      <c r="G514" s="38">
        <f t="shared" si="28"/>
        <v>38256.575106273129</v>
      </c>
      <c r="H514" s="38">
        <f t="shared" si="31"/>
        <v>8556423.0899999999</v>
      </c>
      <c r="I514" s="38">
        <f t="shared" si="29"/>
        <v>53510.346221854779</v>
      </c>
      <c r="J514" s="8">
        <f t="shared" si="30"/>
        <v>15253.77</v>
      </c>
      <c r="L514" s="7"/>
    </row>
    <row r="515" spans="1:12" x14ac:dyDescent="0.25">
      <c r="A515" s="6" t="s">
        <v>861</v>
      </c>
      <c r="B515" s="2" t="s">
        <v>862</v>
      </c>
      <c r="C515" s="2">
        <v>4</v>
      </c>
      <c r="D515" s="7">
        <v>48304</v>
      </c>
      <c r="E515" s="37">
        <v>0</v>
      </c>
      <c r="F515" s="38">
        <f>VLOOKUP(A515,'1-1-2024 Rates-Revenue'!$A$9:$O$599,15,FALSE)</f>
        <v>13701429.6</v>
      </c>
      <c r="G515" s="38">
        <f t="shared" si="28"/>
        <v>91890.577121236143</v>
      </c>
      <c r="H515" s="38">
        <f t="shared" si="31"/>
        <v>0</v>
      </c>
      <c r="I515" s="38">
        <f t="shared" si="29"/>
        <v>0</v>
      </c>
      <c r="J515" s="8">
        <f t="shared" si="30"/>
        <v>-91890.58</v>
      </c>
      <c r="L515" s="7"/>
    </row>
    <row r="516" spans="1:12" x14ac:dyDescent="0.25">
      <c r="A516" s="6" t="s">
        <v>863</v>
      </c>
      <c r="B516" s="2" t="s">
        <v>864</v>
      </c>
      <c r="C516" s="2">
        <v>4</v>
      </c>
      <c r="D516" s="7">
        <v>29866</v>
      </c>
      <c r="E516" s="37">
        <v>0</v>
      </c>
      <c r="F516" s="38">
        <f>VLOOKUP(A516,'1-1-2024 Rates-Revenue'!$A$9:$O$599,15,FALSE)</f>
        <v>7017016.6999999993</v>
      </c>
      <c r="G516" s="38">
        <f t="shared" si="28"/>
        <v>47060.615793869561</v>
      </c>
      <c r="H516" s="38">
        <f t="shared" si="31"/>
        <v>0</v>
      </c>
      <c r="I516" s="38">
        <f t="shared" si="29"/>
        <v>0</v>
      </c>
      <c r="J516" s="8">
        <f t="shared" si="30"/>
        <v>-47060.62</v>
      </c>
      <c r="L516" s="7"/>
    </row>
    <row r="517" spans="1:12" x14ac:dyDescent="0.25">
      <c r="A517" s="6" t="s">
        <v>865</v>
      </c>
      <c r="B517" s="2" t="s">
        <v>866</v>
      </c>
      <c r="C517" s="2">
        <v>2</v>
      </c>
      <c r="D517" s="7">
        <v>29036</v>
      </c>
      <c r="E517" s="37">
        <v>0</v>
      </c>
      <c r="F517" s="38">
        <f>VLOOKUP(A517,'1-1-2024 Rates-Revenue'!$A$9:$O$599,15,FALSE)</f>
        <v>6349425.2400000002</v>
      </c>
      <c r="G517" s="38">
        <f t="shared" si="28"/>
        <v>42583.319166325782</v>
      </c>
      <c r="H517" s="38">
        <f t="shared" si="31"/>
        <v>14286206.790000001</v>
      </c>
      <c r="I517" s="38">
        <f t="shared" si="29"/>
        <v>89343.393084821466</v>
      </c>
      <c r="J517" s="8">
        <f t="shared" si="30"/>
        <v>46760.07</v>
      </c>
      <c r="L517" s="7"/>
    </row>
    <row r="518" spans="1:12" x14ac:dyDescent="0.25">
      <c r="A518" s="6" t="s">
        <v>867</v>
      </c>
      <c r="B518" s="2" t="s">
        <v>868</v>
      </c>
      <c r="C518" s="2">
        <v>1</v>
      </c>
      <c r="D518" s="7">
        <v>25750</v>
      </c>
      <c r="E518" s="37">
        <v>0</v>
      </c>
      <c r="F518" s="38">
        <f>VLOOKUP(A518,'1-1-2024 Rates-Revenue'!$A$9:$O$599,15,FALSE)</f>
        <v>5514662.7199999997</v>
      </c>
      <c r="G518" s="38">
        <f t="shared" si="28"/>
        <v>36984.866160956364</v>
      </c>
      <c r="H518" s="38">
        <f t="shared" si="31"/>
        <v>16543988.16</v>
      </c>
      <c r="I518" s="38">
        <f t="shared" si="29"/>
        <v>103463.1556925344</v>
      </c>
      <c r="J518" s="8">
        <f t="shared" si="30"/>
        <v>66478.289999999994</v>
      </c>
      <c r="L518" s="7"/>
    </row>
    <row r="519" spans="1:12" x14ac:dyDescent="0.25">
      <c r="A519" s="6" t="s">
        <v>869</v>
      </c>
      <c r="B519" s="2" t="s">
        <v>870</v>
      </c>
      <c r="C519" s="2">
        <v>5</v>
      </c>
      <c r="D519" s="7">
        <v>228062</v>
      </c>
      <c r="E519" s="37">
        <v>0</v>
      </c>
      <c r="F519" s="38">
        <f>VLOOKUP(A519,'1-1-2024 Rates-Revenue'!$A$9:$O$599,15,FALSE)</f>
        <v>89504136.310000002</v>
      </c>
      <c r="G519" s="38">
        <f t="shared" si="28"/>
        <v>600272.15994042601</v>
      </c>
      <c r="H519" s="38">
        <f t="shared" si="31"/>
        <v>0</v>
      </c>
      <c r="I519" s="38">
        <f t="shared" si="29"/>
        <v>0</v>
      </c>
      <c r="J519" s="8">
        <f t="shared" si="30"/>
        <v>-600272.16</v>
      </c>
      <c r="L519" s="7"/>
    </row>
    <row r="520" spans="1:12" x14ac:dyDescent="0.25">
      <c r="A520" s="6" t="s">
        <v>871</v>
      </c>
      <c r="B520" s="2" t="s">
        <v>872</v>
      </c>
      <c r="C520" s="2">
        <v>5</v>
      </c>
      <c r="D520" s="7">
        <v>128293</v>
      </c>
      <c r="E520" s="37">
        <v>0</v>
      </c>
      <c r="F520" s="38">
        <f>VLOOKUP(A520,'1-1-2024 Rates-Revenue'!$A$9:$O$599,15,FALSE)</f>
        <v>49932836.099999994</v>
      </c>
      <c r="G520" s="38">
        <f t="shared" ref="G520:G576" si="32">SUM(F520/$F$7)*50000000</f>
        <v>334881.63355808461</v>
      </c>
      <c r="H520" s="38">
        <f t="shared" si="31"/>
        <v>0</v>
      </c>
      <c r="I520" s="38">
        <f t="shared" ref="I520:I576" si="33">SUM(H520/$H$7)*50000000</f>
        <v>0</v>
      </c>
      <c r="J520" s="8">
        <f t="shared" ref="J520:J576" si="34">ROUND(SUM(I520-G520),2)</f>
        <v>-334881.63</v>
      </c>
      <c r="L520" s="7"/>
    </row>
    <row r="521" spans="1:12" x14ac:dyDescent="0.25">
      <c r="A521" s="6" t="s">
        <v>874</v>
      </c>
      <c r="B521" s="2" t="s">
        <v>875</v>
      </c>
      <c r="C521" s="2">
        <v>3</v>
      </c>
      <c r="D521" s="7">
        <v>65577</v>
      </c>
      <c r="E521" s="37">
        <v>0</v>
      </c>
      <c r="F521" s="38">
        <f>VLOOKUP(A521,'1-1-2024 Rates-Revenue'!$A$9:$O$599,15,FALSE)</f>
        <v>20225704.589999996</v>
      </c>
      <c r="G521" s="38">
        <f t="shared" si="32"/>
        <v>135646.55088683116</v>
      </c>
      <c r="H521" s="38">
        <f t="shared" ref="H521:H576" si="35">IF(E521=1,F521*0,(IF(C521=1,F521*3)+IF(C521=2,F521*2.25)+IF(C521=3,F521*1.5)+IF(C521=4,F521*0)+IF(C521=5,F521*0)))</f>
        <v>30338556.884999994</v>
      </c>
      <c r="I521" s="38">
        <f t="shared" si="33"/>
        <v>189731.93187292307</v>
      </c>
      <c r="J521" s="8">
        <f t="shared" si="34"/>
        <v>54085.38</v>
      </c>
      <c r="L521" s="7"/>
    </row>
    <row r="522" spans="1:12" x14ac:dyDescent="0.25">
      <c r="A522" s="6" t="s">
        <v>876</v>
      </c>
      <c r="B522" s="2" t="s">
        <v>877</v>
      </c>
      <c r="C522" s="2">
        <v>5</v>
      </c>
      <c r="D522" s="7">
        <v>35115</v>
      </c>
      <c r="E522" s="37">
        <v>1</v>
      </c>
      <c r="F522" s="38">
        <f>VLOOKUP(A522,'1-1-2024 Rates-Revenue'!$A$9:$O$599,15,FALSE)</f>
        <v>8368060.7400000002</v>
      </c>
      <c r="G522" s="38">
        <f t="shared" si="32"/>
        <v>56121.583895461423</v>
      </c>
      <c r="H522" s="38">
        <f t="shared" si="35"/>
        <v>0</v>
      </c>
      <c r="I522" s="38">
        <f t="shared" si="33"/>
        <v>0</v>
      </c>
      <c r="J522" s="8">
        <f t="shared" si="34"/>
        <v>-56121.58</v>
      </c>
      <c r="L522" s="7"/>
    </row>
    <row r="523" spans="1:12" x14ac:dyDescent="0.25">
      <c r="A523" s="6" t="s">
        <v>878</v>
      </c>
      <c r="B523" s="2" t="s">
        <v>879</v>
      </c>
      <c r="C523" s="2">
        <v>3</v>
      </c>
      <c r="D523" s="7">
        <v>7602</v>
      </c>
      <c r="E523" s="37">
        <v>0</v>
      </c>
      <c r="F523" s="38">
        <f>VLOOKUP(A523,'1-1-2024 Rates-Revenue'!$A$9:$O$599,15,FALSE)</f>
        <v>2133398.58</v>
      </c>
      <c r="G523" s="38">
        <f t="shared" si="32"/>
        <v>14307.939570468303</v>
      </c>
      <c r="H523" s="38">
        <f t="shared" si="35"/>
        <v>3200097.87</v>
      </c>
      <c r="I523" s="38">
        <f t="shared" si="33"/>
        <v>20012.842184913516</v>
      </c>
      <c r="J523" s="8">
        <f t="shared" si="34"/>
        <v>5704.9</v>
      </c>
      <c r="L523" s="7"/>
    </row>
    <row r="524" spans="1:12" x14ac:dyDescent="0.25">
      <c r="A524" s="6" t="s">
        <v>880</v>
      </c>
      <c r="B524" s="2" t="s">
        <v>881</v>
      </c>
      <c r="C524" s="2">
        <v>4</v>
      </c>
      <c r="D524" s="7">
        <v>41480</v>
      </c>
      <c r="E524" s="37">
        <v>0</v>
      </c>
      <c r="F524" s="38">
        <f>VLOOKUP(A524,'1-1-2024 Rates-Revenue'!$A$9:$O$599,15,FALSE)</f>
        <v>13870402.52</v>
      </c>
      <c r="G524" s="38">
        <f t="shared" si="32"/>
        <v>93023.817928214456</v>
      </c>
      <c r="H524" s="38">
        <f t="shared" si="35"/>
        <v>0</v>
      </c>
      <c r="I524" s="38">
        <f t="shared" si="33"/>
        <v>0</v>
      </c>
      <c r="J524" s="8">
        <f t="shared" si="34"/>
        <v>-93023.82</v>
      </c>
      <c r="L524" s="7"/>
    </row>
    <row r="525" spans="1:12" x14ac:dyDescent="0.25">
      <c r="A525" s="6" t="s">
        <v>882</v>
      </c>
      <c r="B525" s="2" t="s">
        <v>883</v>
      </c>
      <c r="C525" s="2">
        <v>4</v>
      </c>
      <c r="D525" s="7">
        <v>52885</v>
      </c>
      <c r="E525" s="37">
        <v>0</v>
      </c>
      <c r="F525" s="38">
        <f>VLOOKUP(A525,'1-1-2024 Rates-Revenue'!$A$9:$O$599,15,FALSE)</f>
        <v>18320776.399999999</v>
      </c>
      <c r="G525" s="38">
        <f t="shared" si="32"/>
        <v>122870.88032807344</v>
      </c>
      <c r="H525" s="38">
        <f t="shared" si="35"/>
        <v>0</v>
      </c>
      <c r="I525" s="38">
        <f t="shared" si="33"/>
        <v>0</v>
      </c>
      <c r="J525" s="8">
        <f t="shared" si="34"/>
        <v>-122870.88</v>
      </c>
      <c r="L525" s="7"/>
    </row>
    <row r="526" spans="1:12" x14ac:dyDescent="0.25">
      <c r="A526" s="6" t="s">
        <v>884</v>
      </c>
      <c r="B526" s="2" t="s">
        <v>885</v>
      </c>
      <c r="C526" s="2">
        <v>4</v>
      </c>
      <c r="D526" s="7">
        <v>17272</v>
      </c>
      <c r="E526" s="37">
        <v>0</v>
      </c>
      <c r="F526" s="38">
        <f>VLOOKUP(A526,'1-1-2024 Rates-Revenue'!$A$9:$O$599,15,FALSE)</f>
        <v>3219977.2</v>
      </c>
      <c r="G526" s="38">
        <f t="shared" si="32"/>
        <v>21595.232896370322</v>
      </c>
      <c r="H526" s="38">
        <f t="shared" si="35"/>
        <v>0</v>
      </c>
      <c r="I526" s="38">
        <f t="shared" si="33"/>
        <v>0</v>
      </c>
      <c r="J526" s="8">
        <f t="shared" si="34"/>
        <v>-21595.23</v>
      </c>
      <c r="L526" s="7"/>
    </row>
    <row r="527" spans="1:12" x14ac:dyDescent="0.25">
      <c r="A527" s="6" t="s">
        <v>886</v>
      </c>
      <c r="B527" s="2" t="s">
        <v>887</v>
      </c>
      <c r="C527" s="2">
        <v>3</v>
      </c>
      <c r="D527" s="7">
        <v>63044</v>
      </c>
      <c r="E527" s="37">
        <v>0</v>
      </c>
      <c r="F527" s="38">
        <f>VLOOKUP(A527,'1-1-2024 Rates-Revenue'!$A$9:$O$599,15,FALSE)</f>
        <v>18650329.57</v>
      </c>
      <c r="G527" s="38">
        <f t="shared" si="32"/>
        <v>125081.07531264884</v>
      </c>
      <c r="H527" s="38">
        <f t="shared" si="35"/>
        <v>27975494.355</v>
      </c>
      <c r="I527" s="38">
        <f t="shared" si="33"/>
        <v>174953.75963971813</v>
      </c>
      <c r="J527" s="8">
        <f t="shared" si="34"/>
        <v>49872.68</v>
      </c>
      <c r="L527" s="7"/>
    </row>
    <row r="528" spans="1:12" x14ac:dyDescent="0.25">
      <c r="A528" s="6" t="s">
        <v>888</v>
      </c>
      <c r="B528" s="2" t="s">
        <v>889</v>
      </c>
      <c r="C528" s="2">
        <v>4</v>
      </c>
      <c r="D528" s="7">
        <v>123405</v>
      </c>
      <c r="E528" s="37">
        <v>0</v>
      </c>
      <c r="F528" s="38">
        <f>VLOOKUP(A528,'1-1-2024 Rates-Revenue'!$A$9:$O$599,15,FALSE)</f>
        <v>53011495.200000003</v>
      </c>
      <c r="G528" s="38">
        <f t="shared" si="32"/>
        <v>355529.09661249077</v>
      </c>
      <c r="H528" s="38">
        <f t="shared" si="35"/>
        <v>0</v>
      </c>
      <c r="I528" s="38">
        <f t="shared" si="33"/>
        <v>0</v>
      </c>
      <c r="J528" s="8">
        <f t="shared" si="34"/>
        <v>-355529.1</v>
      </c>
      <c r="L528" s="7"/>
    </row>
    <row r="529" spans="1:16" x14ac:dyDescent="0.25">
      <c r="A529" s="6" t="s">
        <v>1191</v>
      </c>
      <c r="B529" s="2" t="s">
        <v>1239</v>
      </c>
      <c r="C529" s="2">
        <v>5</v>
      </c>
      <c r="D529" s="7">
        <v>22689</v>
      </c>
      <c r="E529" s="37">
        <v>0</v>
      </c>
      <c r="F529" s="38">
        <f>VLOOKUP(A529,'1-1-2024 Rates-Revenue'!$A$9:$O$599,15,FALSE)</f>
        <v>6252223.5099999998</v>
      </c>
      <c r="G529" s="38">
        <f t="shared" si="32"/>
        <v>41931.422004668821</v>
      </c>
      <c r="H529" s="38">
        <f t="shared" si="35"/>
        <v>0</v>
      </c>
      <c r="I529" s="38">
        <f t="shared" si="33"/>
        <v>0</v>
      </c>
      <c r="J529" s="8">
        <f t="shared" si="34"/>
        <v>-41931.42</v>
      </c>
      <c r="L529" s="7"/>
    </row>
    <row r="530" spans="1:16" x14ac:dyDescent="0.25">
      <c r="A530" s="6" t="s">
        <v>890</v>
      </c>
      <c r="B530" s="2" t="s">
        <v>891</v>
      </c>
      <c r="C530" s="2">
        <v>3</v>
      </c>
      <c r="D530" s="7">
        <v>11270</v>
      </c>
      <c r="E530" s="37">
        <v>0</v>
      </c>
      <c r="F530" s="38">
        <f>VLOOKUP(A530,'1-1-2024 Rates-Revenue'!$A$9:$O$599,15,FALSE)</f>
        <v>2395663.9</v>
      </c>
      <c r="G530" s="38">
        <f t="shared" si="32"/>
        <v>16066.859064072509</v>
      </c>
      <c r="H530" s="38">
        <f t="shared" si="35"/>
        <v>3593495.8499999996</v>
      </c>
      <c r="I530" s="38">
        <f t="shared" si="33"/>
        <v>22473.083092984169</v>
      </c>
      <c r="J530" s="8">
        <f t="shared" si="34"/>
        <v>6406.22</v>
      </c>
      <c r="L530" s="7"/>
    </row>
    <row r="531" spans="1:16" x14ac:dyDescent="0.25">
      <c r="A531" s="6" t="s">
        <v>1394</v>
      </c>
      <c r="B531" s="2" t="s">
        <v>1386</v>
      </c>
      <c r="C531" s="2">
        <v>5</v>
      </c>
      <c r="D531" s="7">
        <v>15644</v>
      </c>
      <c r="E531" s="37">
        <v>0</v>
      </c>
      <c r="F531" s="38">
        <f>VLOOKUP(A531,'1-1-2024 Rates-Revenue'!$A$9:$O$599,15,FALSE)</f>
        <v>3275408.08</v>
      </c>
      <c r="G531" s="38">
        <f t="shared" si="32"/>
        <v>21966.987939620551</v>
      </c>
      <c r="H531" s="38">
        <f t="shared" si="35"/>
        <v>0</v>
      </c>
      <c r="I531" s="38">
        <f t="shared" si="33"/>
        <v>0</v>
      </c>
      <c r="J531" s="8">
        <f t="shared" si="34"/>
        <v>-21966.99</v>
      </c>
      <c r="L531" s="7"/>
      <c r="P531" s="7"/>
    </row>
    <row r="532" spans="1:16" x14ac:dyDescent="0.25">
      <c r="A532" s="6" t="s">
        <v>892</v>
      </c>
      <c r="B532" s="2" t="s">
        <v>893</v>
      </c>
      <c r="C532" s="2">
        <v>3</v>
      </c>
      <c r="D532" s="7">
        <v>74358</v>
      </c>
      <c r="E532" s="37">
        <v>0</v>
      </c>
      <c r="F532" s="38">
        <f>VLOOKUP(A532,'1-1-2024 Rates-Revenue'!$A$9:$O$599,15,FALSE)</f>
        <v>23156743.77</v>
      </c>
      <c r="G532" s="38">
        <f t="shared" si="32"/>
        <v>155303.98005138748</v>
      </c>
      <c r="H532" s="38">
        <f t="shared" si="35"/>
        <v>34735115.655000001</v>
      </c>
      <c r="I532" s="38">
        <f t="shared" si="33"/>
        <v>217227.22745296345</v>
      </c>
      <c r="J532" s="8">
        <f t="shared" si="34"/>
        <v>61923.25</v>
      </c>
      <c r="L532" s="7"/>
    </row>
    <row r="533" spans="1:16" x14ac:dyDescent="0.25">
      <c r="A533" s="6" t="s">
        <v>894</v>
      </c>
      <c r="B533" s="2" t="s">
        <v>895</v>
      </c>
      <c r="C533" s="2">
        <v>1</v>
      </c>
      <c r="D533" s="7">
        <v>37871</v>
      </c>
      <c r="E533" s="37">
        <v>0</v>
      </c>
      <c r="F533" s="38">
        <f>VLOOKUP(A533,'1-1-2024 Rates-Revenue'!$A$9:$O$599,15,FALSE)</f>
        <v>11402227.739999998</v>
      </c>
      <c r="G533" s="38">
        <f t="shared" si="32"/>
        <v>76470.654383128611</v>
      </c>
      <c r="H533" s="38">
        <f t="shared" si="35"/>
        <v>34206683.219999999</v>
      </c>
      <c r="I533" s="38">
        <f t="shared" si="33"/>
        <v>213922.50511112937</v>
      </c>
      <c r="J533" s="8">
        <f t="shared" si="34"/>
        <v>137451.85</v>
      </c>
      <c r="L533" s="7"/>
    </row>
    <row r="534" spans="1:16" x14ac:dyDescent="0.25">
      <c r="A534" s="6" t="s">
        <v>467</v>
      </c>
      <c r="B534" s="2" t="s">
        <v>1339</v>
      </c>
      <c r="C534" s="2">
        <v>1</v>
      </c>
      <c r="D534" s="7">
        <v>19836</v>
      </c>
      <c r="E534" s="37">
        <v>0</v>
      </c>
      <c r="F534" s="38">
        <f>VLOOKUP(A534,'1-1-2024 Rates-Revenue'!$A$9:$O$599,15,FALSE)</f>
        <v>4086017.6400000006</v>
      </c>
      <c r="G534" s="38">
        <f t="shared" si="32"/>
        <v>27403.455699772483</v>
      </c>
      <c r="H534" s="38">
        <f t="shared" si="35"/>
        <v>12258052.920000002</v>
      </c>
      <c r="I534" s="38">
        <f t="shared" si="33"/>
        <v>76659.679968562443</v>
      </c>
      <c r="J534" s="8">
        <f t="shared" si="34"/>
        <v>49256.22</v>
      </c>
      <c r="L534" s="7"/>
    </row>
    <row r="535" spans="1:16" x14ac:dyDescent="0.25">
      <c r="A535" s="6" t="s">
        <v>896</v>
      </c>
      <c r="B535" s="2" t="s">
        <v>897</v>
      </c>
      <c r="C535" s="2">
        <v>2</v>
      </c>
      <c r="D535" s="7">
        <v>36487</v>
      </c>
      <c r="E535" s="37">
        <v>0</v>
      </c>
      <c r="F535" s="38">
        <f>VLOOKUP(A535,'1-1-2024 Rates-Revenue'!$A$9:$O$599,15,FALSE)</f>
        <v>9685602.8299999982</v>
      </c>
      <c r="G535" s="38">
        <f t="shared" si="32"/>
        <v>64957.866427002475</v>
      </c>
      <c r="H535" s="38">
        <f t="shared" si="35"/>
        <v>21792606.367499996</v>
      </c>
      <c r="I535" s="38">
        <f t="shared" si="33"/>
        <v>136287.07925446006</v>
      </c>
      <c r="J535" s="8">
        <f t="shared" si="34"/>
        <v>71329.210000000006</v>
      </c>
      <c r="L535" s="7"/>
    </row>
    <row r="536" spans="1:16" x14ac:dyDescent="0.25">
      <c r="A536" s="6" t="s">
        <v>898</v>
      </c>
      <c r="B536" s="2" t="s">
        <v>1240</v>
      </c>
      <c r="C536" s="2">
        <v>4</v>
      </c>
      <c r="D536" s="7">
        <v>11575</v>
      </c>
      <c r="E536" s="37">
        <v>0</v>
      </c>
      <c r="F536" s="38">
        <f>VLOOKUP(A536,'1-1-2024 Rates-Revenue'!$A$9:$O$599,15,FALSE)</f>
        <v>3498697.29</v>
      </c>
      <c r="G536" s="38">
        <f t="shared" si="32"/>
        <v>23464.50863423806</v>
      </c>
      <c r="H536" s="38">
        <f t="shared" si="35"/>
        <v>0</v>
      </c>
      <c r="I536" s="38">
        <f t="shared" si="33"/>
        <v>0</v>
      </c>
      <c r="J536" s="8">
        <f t="shared" si="34"/>
        <v>-23464.51</v>
      </c>
      <c r="L536" s="7"/>
    </row>
    <row r="537" spans="1:16" x14ac:dyDescent="0.25">
      <c r="A537" s="6" t="s">
        <v>900</v>
      </c>
      <c r="B537" s="2" t="s">
        <v>901</v>
      </c>
      <c r="C537" s="2">
        <v>5</v>
      </c>
      <c r="D537" s="7">
        <v>82201</v>
      </c>
      <c r="E537" s="37">
        <v>0</v>
      </c>
      <c r="F537" s="38">
        <f>VLOOKUP(A537,'1-1-2024 Rates-Revenue'!$A$9:$O$599,15,FALSE)</f>
        <v>28548407.300000001</v>
      </c>
      <c r="G537" s="38">
        <f t="shared" si="32"/>
        <v>191463.93473343184</v>
      </c>
      <c r="H537" s="38">
        <f t="shared" si="35"/>
        <v>0</v>
      </c>
      <c r="I537" s="38">
        <f t="shared" si="33"/>
        <v>0</v>
      </c>
      <c r="J537" s="8">
        <f t="shared" si="34"/>
        <v>-191463.93</v>
      </c>
      <c r="L537" s="7"/>
    </row>
    <row r="538" spans="1:16" x14ac:dyDescent="0.25">
      <c r="A538" s="6" t="s">
        <v>902</v>
      </c>
      <c r="B538" s="2" t="s">
        <v>903</v>
      </c>
      <c r="C538" s="2">
        <v>2</v>
      </c>
      <c r="D538" s="7">
        <v>32992</v>
      </c>
      <c r="E538" s="37">
        <v>0</v>
      </c>
      <c r="F538" s="38">
        <f>VLOOKUP(A538,'1-1-2024 Rates-Revenue'!$A$9:$O$599,15,FALSE)</f>
        <v>7108510.4299999997</v>
      </c>
      <c r="G538" s="38">
        <f t="shared" si="32"/>
        <v>47674.231445529345</v>
      </c>
      <c r="H538" s="38">
        <f t="shared" si="35"/>
        <v>15994148.467499999</v>
      </c>
      <c r="I538" s="38">
        <f t="shared" si="33"/>
        <v>100024.55617463782</v>
      </c>
      <c r="J538" s="8">
        <f t="shared" si="34"/>
        <v>52350.32</v>
      </c>
      <c r="L538" s="7"/>
    </row>
    <row r="539" spans="1:16" x14ac:dyDescent="0.25">
      <c r="A539" s="6" t="s">
        <v>904</v>
      </c>
      <c r="B539" s="2" t="s">
        <v>905</v>
      </c>
      <c r="C539" s="2">
        <v>3</v>
      </c>
      <c r="D539" s="7">
        <v>33339</v>
      </c>
      <c r="E539" s="37">
        <v>0</v>
      </c>
      <c r="F539" s="38">
        <f>VLOOKUP(A539,'1-1-2024 Rates-Revenue'!$A$9:$O$599,15,FALSE)</f>
        <v>6417757.5</v>
      </c>
      <c r="G539" s="38">
        <f t="shared" si="32"/>
        <v>43041.59914080365</v>
      </c>
      <c r="H539" s="38">
        <f t="shared" si="35"/>
        <v>9626636.25</v>
      </c>
      <c r="I539" s="38">
        <f t="shared" si="33"/>
        <v>60203.268734033329</v>
      </c>
      <c r="J539" s="8">
        <f t="shared" si="34"/>
        <v>17161.669999999998</v>
      </c>
      <c r="L539" s="7"/>
    </row>
    <row r="540" spans="1:16" x14ac:dyDescent="0.25">
      <c r="A540" s="6" t="s">
        <v>906</v>
      </c>
      <c r="B540" s="2" t="s">
        <v>907</v>
      </c>
      <c r="C540" s="2">
        <v>5</v>
      </c>
      <c r="D540" s="7">
        <v>24916</v>
      </c>
      <c r="E540" s="37">
        <v>0</v>
      </c>
      <c r="F540" s="38">
        <f>VLOOKUP(A540,'1-1-2024 Rates-Revenue'!$A$9:$O$599,15,FALSE)</f>
        <v>5445555.4399999995</v>
      </c>
      <c r="G540" s="38">
        <f t="shared" si="32"/>
        <v>36521.388405140366</v>
      </c>
      <c r="H540" s="38">
        <f t="shared" si="35"/>
        <v>0</v>
      </c>
      <c r="I540" s="38">
        <f t="shared" si="33"/>
        <v>0</v>
      </c>
      <c r="J540" s="8">
        <f t="shared" si="34"/>
        <v>-36521.39</v>
      </c>
      <c r="L540" s="7"/>
    </row>
    <row r="541" spans="1:16" x14ac:dyDescent="0.25">
      <c r="A541" s="6" t="s">
        <v>908</v>
      </c>
      <c r="B541" s="2" t="s">
        <v>909</v>
      </c>
      <c r="C541" s="2">
        <v>3</v>
      </c>
      <c r="D541" s="7">
        <v>142722</v>
      </c>
      <c r="E541" s="37">
        <v>1</v>
      </c>
      <c r="F541" s="38">
        <f>VLOOKUP(A541,'1-1-2024 Rates-Revenue'!$A$9:$O$599,15,FALSE)</f>
        <v>35815704.020000003</v>
      </c>
      <c r="G541" s="38">
        <f t="shared" si="32"/>
        <v>240203.08890987388</v>
      </c>
      <c r="H541" s="38">
        <f t="shared" si="35"/>
        <v>0</v>
      </c>
      <c r="I541" s="38">
        <f t="shared" si="33"/>
        <v>0</v>
      </c>
      <c r="J541" s="8">
        <f t="shared" si="34"/>
        <v>-240203.09</v>
      </c>
      <c r="L541" s="7"/>
    </row>
    <row r="542" spans="1:16" x14ac:dyDescent="0.25">
      <c r="A542" s="6" t="s">
        <v>910</v>
      </c>
      <c r="B542" s="2" t="s">
        <v>911</v>
      </c>
      <c r="C542" s="2">
        <v>2</v>
      </c>
      <c r="D542" s="7">
        <v>76956</v>
      </c>
      <c r="E542" s="37">
        <v>0</v>
      </c>
      <c r="F542" s="38">
        <f>VLOOKUP(A542,'1-1-2024 Rates-Revenue'!$A$9:$O$599,15,FALSE)</f>
        <v>18898084.919999998</v>
      </c>
      <c r="G542" s="38">
        <f t="shared" si="32"/>
        <v>126742.68163848609</v>
      </c>
      <c r="H542" s="38">
        <f t="shared" si="35"/>
        <v>42520691.069999993</v>
      </c>
      <c r="I542" s="38">
        <f t="shared" si="33"/>
        <v>265916.82959289342</v>
      </c>
      <c r="J542" s="8">
        <f t="shared" si="34"/>
        <v>139174.15</v>
      </c>
      <c r="L542" s="7"/>
    </row>
    <row r="543" spans="1:16" x14ac:dyDescent="0.25">
      <c r="A543" s="6" t="s">
        <v>912</v>
      </c>
      <c r="B543" s="2" t="s">
        <v>913</v>
      </c>
      <c r="C543" s="2">
        <v>5</v>
      </c>
      <c r="D543" s="7">
        <v>32800</v>
      </c>
      <c r="E543" s="37">
        <v>0</v>
      </c>
      <c r="F543" s="38">
        <f>VLOOKUP(A543,'1-1-2024 Rates-Revenue'!$A$9:$O$599,15,FALSE)</f>
        <v>9912650</v>
      </c>
      <c r="G543" s="38">
        <f t="shared" si="32"/>
        <v>66480.590412318837</v>
      </c>
      <c r="H543" s="38">
        <f t="shared" si="35"/>
        <v>0</v>
      </c>
      <c r="I543" s="38">
        <f t="shared" si="33"/>
        <v>0</v>
      </c>
      <c r="J543" s="8">
        <f t="shared" si="34"/>
        <v>-66480.59</v>
      </c>
      <c r="L543" s="7"/>
    </row>
    <row r="544" spans="1:16" x14ac:dyDescent="0.25">
      <c r="A544" s="6" t="s">
        <v>914</v>
      </c>
      <c r="B544" s="2" t="s">
        <v>915</v>
      </c>
      <c r="C544" s="2">
        <v>4</v>
      </c>
      <c r="D544" s="7">
        <v>42074</v>
      </c>
      <c r="E544" s="37">
        <v>0</v>
      </c>
      <c r="F544" s="38">
        <f>VLOOKUP(A544,'1-1-2024 Rates-Revenue'!$A$9:$O$599,15,FALSE)</f>
        <v>10570913.319999998</v>
      </c>
      <c r="G544" s="38">
        <f t="shared" si="32"/>
        <v>70895.326548505735</v>
      </c>
      <c r="H544" s="38">
        <f t="shared" si="35"/>
        <v>0</v>
      </c>
      <c r="I544" s="38">
        <f t="shared" si="33"/>
        <v>0</v>
      </c>
      <c r="J544" s="8">
        <f t="shared" si="34"/>
        <v>-70895.33</v>
      </c>
      <c r="L544" s="7"/>
    </row>
    <row r="545" spans="1:12" x14ac:dyDescent="0.25">
      <c r="A545" s="6" t="s">
        <v>916</v>
      </c>
      <c r="B545" s="2" t="s">
        <v>917</v>
      </c>
      <c r="C545" s="2">
        <v>4</v>
      </c>
      <c r="D545" s="7">
        <v>22726</v>
      </c>
      <c r="E545" s="37">
        <v>0</v>
      </c>
      <c r="F545" s="38">
        <f>VLOOKUP(A545,'1-1-2024 Rates-Revenue'!$A$9:$O$599,15,FALSE)</f>
        <v>5748596.1200000001</v>
      </c>
      <c r="G545" s="38">
        <f t="shared" si="32"/>
        <v>38553.773622549495</v>
      </c>
      <c r="H545" s="38">
        <f t="shared" si="35"/>
        <v>0</v>
      </c>
      <c r="I545" s="38">
        <f t="shared" si="33"/>
        <v>0</v>
      </c>
      <c r="J545" s="8">
        <f t="shared" si="34"/>
        <v>-38553.769999999997</v>
      </c>
      <c r="L545" s="7"/>
    </row>
    <row r="546" spans="1:12" x14ac:dyDescent="0.25">
      <c r="A546" s="6" t="s">
        <v>918</v>
      </c>
      <c r="B546" s="2" t="s">
        <v>919</v>
      </c>
      <c r="C546" s="2">
        <v>2</v>
      </c>
      <c r="D546" s="7">
        <v>35734</v>
      </c>
      <c r="E546" s="37">
        <v>0</v>
      </c>
      <c r="F546" s="38">
        <f>VLOOKUP(A546,'1-1-2024 Rates-Revenue'!$A$9:$O$599,15,FALSE)</f>
        <v>9265918.1600000001</v>
      </c>
      <c r="G546" s="38">
        <f t="shared" si="32"/>
        <v>62143.191779093082</v>
      </c>
      <c r="H546" s="38">
        <f t="shared" si="35"/>
        <v>20848315.859999999</v>
      </c>
      <c r="I546" s="38">
        <f t="shared" si="33"/>
        <v>130381.65458589849</v>
      </c>
      <c r="J546" s="8">
        <f t="shared" si="34"/>
        <v>68238.460000000006</v>
      </c>
      <c r="L546" s="7"/>
    </row>
    <row r="547" spans="1:12" x14ac:dyDescent="0.25">
      <c r="A547" s="6" t="s">
        <v>1298</v>
      </c>
      <c r="B547" s="2" t="s">
        <v>1340</v>
      </c>
      <c r="C547" s="2">
        <v>4</v>
      </c>
      <c r="D547" s="7">
        <v>23986</v>
      </c>
      <c r="E547" s="37">
        <v>0</v>
      </c>
      <c r="F547" s="38">
        <f>VLOOKUP(A547,'1-1-2024 Rates-Revenue'!$A$9:$O$599,15,FALSE)</f>
        <v>7557988.6000000006</v>
      </c>
      <c r="G547" s="38">
        <f t="shared" si="32"/>
        <v>50688.72041861411</v>
      </c>
      <c r="H547" s="38">
        <f t="shared" si="35"/>
        <v>0</v>
      </c>
      <c r="I547" s="38">
        <f t="shared" si="33"/>
        <v>0</v>
      </c>
      <c r="J547" s="8">
        <f t="shared" si="34"/>
        <v>-50688.72</v>
      </c>
      <c r="L547" s="7"/>
    </row>
    <row r="548" spans="1:12" x14ac:dyDescent="0.25">
      <c r="A548" s="6" t="s">
        <v>921</v>
      </c>
      <c r="B548" s="2" t="s">
        <v>922</v>
      </c>
      <c r="C548" s="2">
        <v>1</v>
      </c>
      <c r="D548" s="7">
        <v>28615</v>
      </c>
      <c r="E548" s="37">
        <v>0</v>
      </c>
      <c r="F548" s="38">
        <f>VLOOKUP(A548,'1-1-2024 Rates-Revenue'!$A$9:$O$599,15,FALSE)</f>
        <v>8746747.0500000007</v>
      </c>
      <c r="G548" s="38">
        <f t="shared" si="32"/>
        <v>58661.297238499101</v>
      </c>
      <c r="H548" s="38">
        <f t="shared" si="35"/>
        <v>26240241.150000002</v>
      </c>
      <c r="I548" s="38">
        <f t="shared" si="33"/>
        <v>164101.79512072972</v>
      </c>
      <c r="J548" s="8">
        <f t="shared" si="34"/>
        <v>105440.5</v>
      </c>
      <c r="L548" s="7"/>
    </row>
    <row r="549" spans="1:12" x14ac:dyDescent="0.25">
      <c r="A549" s="6" t="s">
        <v>923</v>
      </c>
      <c r="B549" s="2" t="s">
        <v>924</v>
      </c>
      <c r="C549" s="2">
        <v>1</v>
      </c>
      <c r="D549" s="7">
        <v>48769</v>
      </c>
      <c r="E549" s="37">
        <v>0</v>
      </c>
      <c r="F549" s="38">
        <f>VLOOKUP(A549,'1-1-2024 Rates-Revenue'!$A$9:$O$599,15,FALSE)</f>
        <v>12334747.75</v>
      </c>
      <c r="G549" s="38">
        <f t="shared" si="32"/>
        <v>82724.731833265716</v>
      </c>
      <c r="H549" s="38">
        <f t="shared" si="35"/>
        <v>37004243.25</v>
      </c>
      <c r="I549" s="38">
        <f t="shared" si="33"/>
        <v>231417.94733121747</v>
      </c>
      <c r="J549" s="8">
        <f t="shared" si="34"/>
        <v>148693.22</v>
      </c>
      <c r="L549" s="7"/>
    </row>
    <row r="550" spans="1:12" x14ac:dyDescent="0.25">
      <c r="A550" s="6" t="s">
        <v>925</v>
      </c>
      <c r="B550" s="2" t="s">
        <v>926</v>
      </c>
      <c r="C550" s="2">
        <v>1</v>
      </c>
      <c r="D550" s="7">
        <v>26584</v>
      </c>
      <c r="E550" s="37">
        <v>0</v>
      </c>
      <c r="F550" s="38">
        <f>VLOOKUP(A550,'1-1-2024 Rates-Revenue'!$A$9:$O$599,15,FALSE)</f>
        <v>5388922.0200000005</v>
      </c>
      <c r="G550" s="38">
        <f t="shared" si="32"/>
        <v>36141.568357154334</v>
      </c>
      <c r="H550" s="38">
        <f t="shared" si="35"/>
        <v>16166766.060000002</v>
      </c>
      <c r="I550" s="38">
        <f t="shared" si="33"/>
        <v>101104.07585727875</v>
      </c>
      <c r="J550" s="8">
        <f t="shared" si="34"/>
        <v>64962.51</v>
      </c>
      <c r="L550" s="7"/>
    </row>
    <row r="551" spans="1:12" x14ac:dyDescent="0.25">
      <c r="A551" s="6" t="s">
        <v>927</v>
      </c>
      <c r="B551" s="2" t="s">
        <v>928</v>
      </c>
      <c r="C551" s="2">
        <v>5</v>
      </c>
      <c r="D551" s="7">
        <v>66627</v>
      </c>
      <c r="E551" s="37">
        <v>0</v>
      </c>
      <c r="F551" s="38">
        <f>VLOOKUP(A551,'1-1-2024 Rates-Revenue'!$A$9:$O$599,15,FALSE)</f>
        <v>19973363.280000001</v>
      </c>
      <c r="G551" s="38">
        <f t="shared" si="32"/>
        <v>133954.18817108736</v>
      </c>
      <c r="H551" s="38">
        <f t="shared" si="35"/>
        <v>0</v>
      </c>
      <c r="I551" s="38">
        <f t="shared" si="33"/>
        <v>0</v>
      </c>
      <c r="J551" s="8">
        <f t="shared" si="34"/>
        <v>-133954.19</v>
      </c>
      <c r="L551" s="7"/>
    </row>
    <row r="552" spans="1:12" x14ac:dyDescent="0.25">
      <c r="A552" s="6" t="s">
        <v>929</v>
      </c>
      <c r="B552" s="2" t="s">
        <v>930</v>
      </c>
      <c r="C552" s="2">
        <v>1</v>
      </c>
      <c r="D552" s="7">
        <v>35199</v>
      </c>
      <c r="E552" s="37">
        <v>0</v>
      </c>
      <c r="F552" s="38">
        <f>VLOOKUP(A552,'1-1-2024 Rates-Revenue'!$A$9:$O$599,15,FALSE)</f>
        <v>7328930.0700000003</v>
      </c>
      <c r="G552" s="38">
        <f t="shared" si="32"/>
        <v>49152.506962739251</v>
      </c>
      <c r="H552" s="38">
        <f t="shared" si="35"/>
        <v>21986790.210000001</v>
      </c>
      <c r="I552" s="38">
        <f t="shared" si="33"/>
        <v>137501.47042394409</v>
      </c>
      <c r="J552" s="8">
        <f t="shared" si="34"/>
        <v>88348.96</v>
      </c>
      <c r="L552" s="7"/>
    </row>
    <row r="553" spans="1:12" x14ac:dyDescent="0.25">
      <c r="A553" s="6" t="s">
        <v>931</v>
      </c>
      <c r="B553" s="2" t="s">
        <v>932</v>
      </c>
      <c r="C553" s="2">
        <v>3</v>
      </c>
      <c r="D553" s="7">
        <v>43209</v>
      </c>
      <c r="E553" s="37">
        <v>0</v>
      </c>
      <c r="F553" s="38">
        <f>VLOOKUP(A553,'1-1-2024 Rates-Revenue'!$A$9:$O$599,15,FALSE)</f>
        <v>10080957.16</v>
      </c>
      <c r="G553" s="38">
        <f t="shared" si="32"/>
        <v>67609.366205615355</v>
      </c>
      <c r="H553" s="38">
        <f t="shared" si="35"/>
        <v>15121435.74</v>
      </c>
      <c r="I553" s="38">
        <f t="shared" si="33"/>
        <v>94566.766195163567</v>
      </c>
      <c r="J553" s="8">
        <f t="shared" si="34"/>
        <v>26957.4</v>
      </c>
      <c r="L553" s="7"/>
    </row>
    <row r="554" spans="1:12" x14ac:dyDescent="0.25">
      <c r="A554" s="6" t="s">
        <v>1192</v>
      </c>
      <c r="B554" s="2" t="s">
        <v>1241</v>
      </c>
      <c r="C554" s="2">
        <v>2</v>
      </c>
      <c r="D554" s="7">
        <v>5034</v>
      </c>
      <c r="E554" s="37">
        <v>0</v>
      </c>
      <c r="F554" s="38">
        <f>VLOOKUP(A554,'1-1-2024 Rates-Revenue'!$A$9:$O$599,15,FALSE)</f>
        <v>1137408.71</v>
      </c>
      <c r="G554" s="38">
        <f t="shared" si="32"/>
        <v>7628.192519751422</v>
      </c>
      <c r="H554" s="38">
        <f t="shared" si="35"/>
        <v>2559169.5975000001</v>
      </c>
      <c r="I554" s="38">
        <f t="shared" si="33"/>
        <v>16004.590909338702</v>
      </c>
      <c r="J554" s="8">
        <f t="shared" si="34"/>
        <v>8376.4</v>
      </c>
      <c r="L554" s="7"/>
    </row>
    <row r="555" spans="1:12" x14ac:dyDescent="0.25">
      <c r="A555" s="6" t="s">
        <v>933</v>
      </c>
      <c r="B555" s="2" t="s">
        <v>934</v>
      </c>
      <c r="C555" s="2">
        <v>2</v>
      </c>
      <c r="D555" s="7">
        <v>26553</v>
      </c>
      <c r="E555" s="37">
        <v>0</v>
      </c>
      <c r="F555" s="38">
        <f>VLOOKUP(A555,'1-1-2024 Rates-Revenue'!$A$9:$O$599,15,FALSE)</f>
        <v>4589626.24</v>
      </c>
      <c r="G555" s="38">
        <f t="shared" si="32"/>
        <v>30780.978064096988</v>
      </c>
      <c r="H555" s="38">
        <f t="shared" si="35"/>
        <v>10326659.040000001</v>
      </c>
      <c r="I555" s="38">
        <f t="shared" si="33"/>
        <v>64581.086598120368</v>
      </c>
      <c r="J555" s="8">
        <f t="shared" si="34"/>
        <v>33800.11</v>
      </c>
      <c r="L555" s="7"/>
    </row>
    <row r="556" spans="1:12" x14ac:dyDescent="0.25">
      <c r="A556" s="6" t="s">
        <v>935</v>
      </c>
      <c r="B556" s="2" t="s">
        <v>936</v>
      </c>
      <c r="C556" s="2">
        <v>1</v>
      </c>
      <c r="D556" s="7">
        <v>33107</v>
      </c>
      <c r="E556" s="37">
        <v>0</v>
      </c>
      <c r="F556" s="38">
        <f>VLOOKUP(A556,'1-1-2024 Rates-Revenue'!$A$9:$O$599,15,FALSE)</f>
        <v>8034784.2100000009</v>
      </c>
      <c r="G556" s="38">
        <f t="shared" si="32"/>
        <v>53886.417669985007</v>
      </c>
      <c r="H556" s="38">
        <f t="shared" si="35"/>
        <v>24104352.630000003</v>
      </c>
      <c r="I556" s="38">
        <f t="shared" si="33"/>
        <v>150744.32868945194</v>
      </c>
      <c r="J556" s="8">
        <f t="shared" si="34"/>
        <v>96857.91</v>
      </c>
      <c r="L556" s="7"/>
    </row>
    <row r="557" spans="1:12" x14ac:dyDescent="0.25">
      <c r="A557" s="6" t="s">
        <v>937</v>
      </c>
      <c r="B557" s="2" t="s">
        <v>938</v>
      </c>
      <c r="C557" s="2">
        <v>5</v>
      </c>
      <c r="D557" s="7">
        <v>30050</v>
      </c>
      <c r="E557" s="37">
        <v>0</v>
      </c>
      <c r="F557" s="38">
        <f>VLOOKUP(A557,'1-1-2024 Rates-Revenue'!$A$9:$O$599,15,FALSE)</f>
        <v>6699380.4800000004</v>
      </c>
      <c r="G557" s="38">
        <f t="shared" si="32"/>
        <v>44930.343521375617</v>
      </c>
      <c r="H557" s="38">
        <f t="shared" si="35"/>
        <v>0</v>
      </c>
      <c r="I557" s="38">
        <f t="shared" si="33"/>
        <v>0</v>
      </c>
      <c r="J557" s="8">
        <f t="shared" si="34"/>
        <v>-44930.34</v>
      </c>
      <c r="L557" s="7"/>
    </row>
    <row r="558" spans="1:12" x14ac:dyDescent="0.25">
      <c r="A558" s="6" t="s">
        <v>939</v>
      </c>
      <c r="B558" s="2" t="s">
        <v>940</v>
      </c>
      <c r="C558" s="2">
        <v>4</v>
      </c>
      <c r="D558" s="7">
        <v>71227</v>
      </c>
      <c r="E558" s="37">
        <v>0</v>
      </c>
      <c r="F558" s="38">
        <f>VLOOKUP(A558,'1-1-2024 Rates-Revenue'!$A$9:$O$599,15,FALSE)</f>
        <v>17843788.040000003</v>
      </c>
      <c r="G558" s="38">
        <f t="shared" si="32"/>
        <v>119671.8903715428</v>
      </c>
      <c r="H558" s="38">
        <f t="shared" si="35"/>
        <v>0</v>
      </c>
      <c r="I558" s="38">
        <f t="shared" si="33"/>
        <v>0</v>
      </c>
      <c r="J558" s="8">
        <f t="shared" si="34"/>
        <v>-119671.89</v>
      </c>
      <c r="L558" s="7"/>
    </row>
    <row r="559" spans="1:12" x14ac:dyDescent="0.25">
      <c r="A559" s="6" t="s">
        <v>941</v>
      </c>
      <c r="B559" s="2" t="s">
        <v>942</v>
      </c>
      <c r="C559" s="2">
        <v>5</v>
      </c>
      <c r="D559" s="7">
        <v>53174</v>
      </c>
      <c r="E559" s="37">
        <v>0</v>
      </c>
      <c r="F559" s="38">
        <f>VLOOKUP(A559,'1-1-2024 Rates-Revenue'!$A$9:$O$599,15,FALSE)</f>
        <v>18570271.57</v>
      </c>
      <c r="G559" s="38">
        <f t="shared" si="32"/>
        <v>124544.15500302131</v>
      </c>
      <c r="H559" s="38">
        <f t="shared" si="35"/>
        <v>0</v>
      </c>
      <c r="I559" s="38">
        <f t="shared" si="33"/>
        <v>0</v>
      </c>
      <c r="J559" s="8">
        <f t="shared" si="34"/>
        <v>-124544.16</v>
      </c>
      <c r="L559" s="7"/>
    </row>
    <row r="560" spans="1:12" x14ac:dyDescent="0.25">
      <c r="A560" s="6" t="s">
        <v>943</v>
      </c>
      <c r="B560" s="2" t="s">
        <v>944</v>
      </c>
      <c r="C560" s="2">
        <v>4</v>
      </c>
      <c r="D560" s="7">
        <v>72621</v>
      </c>
      <c r="E560" s="37">
        <v>0</v>
      </c>
      <c r="F560" s="38">
        <f>VLOOKUP(A560,'1-1-2024 Rates-Revenue'!$A$9:$O$599,15,FALSE)</f>
        <v>26440099.68</v>
      </c>
      <c r="G560" s="38">
        <f t="shared" si="32"/>
        <v>177324.27123795982</v>
      </c>
      <c r="H560" s="38">
        <f t="shared" si="35"/>
        <v>0</v>
      </c>
      <c r="I560" s="38">
        <f t="shared" si="33"/>
        <v>0</v>
      </c>
      <c r="J560" s="8">
        <f t="shared" si="34"/>
        <v>-177324.27</v>
      </c>
      <c r="L560" s="7"/>
    </row>
    <row r="561" spans="1:16" x14ac:dyDescent="0.25">
      <c r="A561" s="6" t="s">
        <v>945</v>
      </c>
      <c r="B561" s="2" t="s">
        <v>946</v>
      </c>
      <c r="C561" s="2">
        <v>1</v>
      </c>
      <c r="D561" s="7">
        <v>22081</v>
      </c>
      <c r="E561" s="37">
        <v>0</v>
      </c>
      <c r="F561" s="38">
        <f>VLOOKUP(A561,'1-1-2024 Rates-Revenue'!$A$9:$O$599,15,FALSE)</f>
        <v>5420292.5099999998</v>
      </c>
      <c r="G561" s="38">
        <f t="shared" si="32"/>
        <v>36351.958988995844</v>
      </c>
      <c r="H561" s="38">
        <f t="shared" si="35"/>
        <v>16260877.529999999</v>
      </c>
      <c r="I561" s="38">
        <f t="shared" si="33"/>
        <v>101692.63223068121</v>
      </c>
      <c r="J561" s="8">
        <f t="shared" si="34"/>
        <v>65340.67</v>
      </c>
      <c r="L561" s="7"/>
      <c r="P561" s="7"/>
    </row>
    <row r="562" spans="1:16" x14ac:dyDescent="0.25">
      <c r="A562" s="6" t="s">
        <v>1193</v>
      </c>
      <c r="B562" s="2" t="s">
        <v>947</v>
      </c>
      <c r="C562" s="2">
        <v>4</v>
      </c>
      <c r="D562" s="7">
        <v>30861</v>
      </c>
      <c r="E562" s="37">
        <v>0</v>
      </c>
      <c r="F562" s="38">
        <f>VLOOKUP(A562,'1-1-2024 Rates-Revenue'!$A$9:$O$599,15,FALSE)</f>
        <v>11404185.75</v>
      </c>
      <c r="G562" s="38">
        <f t="shared" si="32"/>
        <v>76483.786054360156</v>
      </c>
      <c r="H562" s="38">
        <f t="shared" si="35"/>
        <v>0</v>
      </c>
      <c r="I562" s="38">
        <f t="shared" si="33"/>
        <v>0</v>
      </c>
      <c r="J562" s="8">
        <f t="shared" si="34"/>
        <v>-76483.789999999994</v>
      </c>
      <c r="L562" s="7"/>
    </row>
    <row r="563" spans="1:16" x14ac:dyDescent="0.25">
      <c r="A563" s="6" t="s">
        <v>948</v>
      </c>
      <c r="B563" s="2" t="s">
        <v>949</v>
      </c>
      <c r="C563" s="2">
        <v>3</v>
      </c>
      <c r="D563" s="7">
        <v>41914</v>
      </c>
      <c r="E563" s="37">
        <v>0</v>
      </c>
      <c r="F563" s="38">
        <f>VLOOKUP(A563,'1-1-2024 Rates-Revenue'!$A$9:$O$599,15,FALSE)</f>
        <v>14577689.199999999</v>
      </c>
      <c r="G563" s="38">
        <f t="shared" si="32"/>
        <v>97767.336167753718</v>
      </c>
      <c r="H563" s="38">
        <f t="shared" si="35"/>
        <v>21866533.799999997</v>
      </c>
      <c r="I563" s="38">
        <f t="shared" si="33"/>
        <v>136749.40825184112</v>
      </c>
      <c r="J563" s="8">
        <f t="shared" si="34"/>
        <v>38982.07</v>
      </c>
      <c r="L563" s="7"/>
    </row>
    <row r="564" spans="1:16" x14ac:dyDescent="0.25">
      <c r="A564" s="6" t="s">
        <v>1299</v>
      </c>
      <c r="B564" s="2" t="s">
        <v>1341</v>
      </c>
      <c r="C564" s="2">
        <v>3</v>
      </c>
      <c r="D564" s="7">
        <v>23524</v>
      </c>
      <c r="E564" s="37">
        <v>0</v>
      </c>
      <c r="F564" s="38">
        <f>VLOOKUP(A564,'1-1-2024 Rates-Revenue'!$A$9:$O$599,15,FALSE)</f>
        <v>7800116.6400000006</v>
      </c>
      <c r="G564" s="38">
        <f t="shared" si="32"/>
        <v>52312.586393361285</v>
      </c>
      <c r="H564" s="38">
        <f t="shared" si="35"/>
        <v>11700174.960000001</v>
      </c>
      <c r="I564" s="38">
        <f t="shared" si="33"/>
        <v>73170.810557227363</v>
      </c>
      <c r="J564" s="8">
        <f t="shared" si="34"/>
        <v>20858.22</v>
      </c>
      <c r="L564" s="7"/>
    </row>
    <row r="565" spans="1:16" x14ac:dyDescent="0.25">
      <c r="A565" s="6" t="s">
        <v>950</v>
      </c>
      <c r="B565" s="2" t="s">
        <v>951</v>
      </c>
      <c r="C565" s="2">
        <v>1</v>
      </c>
      <c r="D565" s="7">
        <v>24670</v>
      </c>
      <c r="E565" s="37">
        <v>0</v>
      </c>
      <c r="F565" s="38">
        <f>VLOOKUP(A565,'1-1-2024 Rates-Revenue'!$A$9:$O$599,15,FALSE)</f>
        <v>6075480.9000000004</v>
      </c>
      <c r="G565" s="38">
        <f t="shared" si="32"/>
        <v>40746.072671865368</v>
      </c>
      <c r="H565" s="38">
        <f t="shared" si="35"/>
        <v>18226442.700000003</v>
      </c>
      <c r="I565" s="38">
        <f t="shared" si="33"/>
        <v>113984.92676333959</v>
      </c>
      <c r="J565" s="8">
        <f t="shared" si="34"/>
        <v>73238.850000000006</v>
      </c>
      <c r="L565" s="7"/>
    </row>
    <row r="566" spans="1:16" x14ac:dyDescent="0.25">
      <c r="A566" s="6" t="s">
        <v>952</v>
      </c>
      <c r="B566" s="2" t="s">
        <v>1242</v>
      </c>
      <c r="C566" s="2">
        <v>4</v>
      </c>
      <c r="D566" s="7">
        <v>24096</v>
      </c>
      <c r="E566" s="37">
        <v>0</v>
      </c>
      <c r="F566" s="38">
        <f>VLOOKUP(A566,'1-1-2024 Rates-Revenue'!$A$9:$O$599,15,FALSE)</f>
        <v>7920692.9899999993</v>
      </c>
      <c r="G566" s="38">
        <f t="shared" si="32"/>
        <v>53121.248752847619</v>
      </c>
      <c r="H566" s="38">
        <f t="shared" si="35"/>
        <v>0</v>
      </c>
      <c r="I566" s="38">
        <f t="shared" si="33"/>
        <v>0</v>
      </c>
      <c r="J566" s="8">
        <f t="shared" si="34"/>
        <v>-53121.25</v>
      </c>
      <c r="L566" s="7"/>
    </row>
    <row r="567" spans="1:16" x14ac:dyDescent="0.25">
      <c r="A567" s="6" t="s">
        <v>953</v>
      </c>
      <c r="B567" s="2" t="s">
        <v>954</v>
      </c>
      <c r="C567" s="2">
        <v>5</v>
      </c>
      <c r="D567" s="7">
        <v>49818</v>
      </c>
      <c r="E567" s="37">
        <v>0</v>
      </c>
      <c r="F567" s="38">
        <f>VLOOKUP(A567,'1-1-2024 Rates-Revenue'!$A$9:$O$599,15,FALSE)</f>
        <v>12941875.860000001</v>
      </c>
      <c r="G567" s="38">
        <f t="shared" si="32"/>
        <v>86796.522445131908</v>
      </c>
      <c r="H567" s="38">
        <f t="shared" si="35"/>
        <v>0</v>
      </c>
      <c r="I567" s="38">
        <f t="shared" si="33"/>
        <v>0</v>
      </c>
      <c r="J567" s="8">
        <f t="shared" si="34"/>
        <v>-86796.52</v>
      </c>
      <c r="L567" s="7"/>
    </row>
    <row r="568" spans="1:16" x14ac:dyDescent="0.25">
      <c r="A568" s="6" t="s">
        <v>955</v>
      </c>
      <c r="B568" s="2" t="s">
        <v>956</v>
      </c>
      <c r="C568" s="2">
        <v>2</v>
      </c>
      <c r="D568" s="7">
        <v>70736</v>
      </c>
      <c r="E568" s="37">
        <v>1</v>
      </c>
      <c r="F568" s="38">
        <f>VLOOKUP(A568,'1-1-2024 Rates-Revenue'!$A$9:$O$599,15,FALSE)</f>
        <v>19112919.52</v>
      </c>
      <c r="G568" s="38">
        <f t="shared" si="32"/>
        <v>128183.50029434446</v>
      </c>
      <c r="H568" s="38">
        <f t="shared" si="35"/>
        <v>0</v>
      </c>
      <c r="I568" s="38">
        <f t="shared" si="33"/>
        <v>0</v>
      </c>
      <c r="J568" s="8">
        <f t="shared" si="34"/>
        <v>-128183.5</v>
      </c>
      <c r="L568" s="7"/>
    </row>
    <row r="569" spans="1:16" x14ac:dyDescent="0.25">
      <c r="A569" s="6" t="s">
        <v>957</v>
      </c>
      <c r="B569" s="2" t="s">
        <v>958</v>
      </c>
      <c r="C569" s="2">
        <v>2</v>
      </c>
      <c r="D569" s="7">
        <v>17144</v>
      </c>
      <c r="E569" s="37">
        <v>0</v>
      </c>
      <c r="F569" s="38">
        <f>VLOOKUP(A569,'1-1-2024 Rates-Revenue'!$A$9:$O$599,15,FALSE)</f>
        <v>5695072.1699999999</v>
      </c>
      <c r="G569" s="38">
        <f t="shared" si="32"/>
        <v>38194.807675280157</v>
      </c>
      <c r="H569" s="38">
        <f t="shared" si="35"/>
        <v>12813912.3825</v>
      </c>
      <c r="I569" s="38">
        <f t="shared" si="33"/>
        <v>80135.926055999545</v>
      </c>
      <c r="J569" s="8">
        <f t="shared" si="34"/>
        <v>41941.120000000003</v>
      </c>
      <c r="L569" s="7"/>
    </row>
    <row r="570" spans="1:16" x14ac:dyDescent="0.25">
      <c r="A570" s="6" t="s">
        <v>959</v>
      </c>
      <c r="B570" s="2" t="s">
        <v>960</v>
      </c>
      <c r="C570" s="2">
        <v>5</v>
      </c>
      <c r="D570" s="7">
        <v>62802</v>
      </c>
      <c r="E570" s="37">
        <v>0</v>
      </c>
      <c r="F570" s="38">
        <f>VLOOKUP(A570,'1-1-2024 Rates-Revenue'!$A$9:$O$599,15,FALSE)</f>
        <v>16120751.74</v>
      </c>
      <c r="G570" s="38">
        <f t="shared" si="32"/>
        <v>108116.10352081594</v>
      </c>
      <c r="H570" s="38">
        <f t="shared" si="35"/>
        <v>0</v>
      </c>
      <c r="I570" s="38">
        <f t="shared" si="33"/>
        <v>0</v>
      </c>
      <c r="J570" s="8">
        <f t="shared" si="34"/>
        <v>-108116.1</v>
      </c>
      <c r="L570" s="7"/>
    </row>
    <row r="571" spans="1:16" x14ac:dyDescent="0.25">
      <c r="A571" s="6" t="s">
        <v>961</v>
      </c>
      <c r="B571" s="2" t="s">
        <v>962</v>
      </c>
      <c r="C571" s="2">
        <v>2</v>
      </c>
      <c r="D571" s="7">
        <v>34891</v>
      </c>
      <c r="E571" s="37">
        <v>0</v>
      </c>
      <c r="F571" s="38">
        <f>VLOOKUP(A571,'1-1-2024 Rates-Revenue'!$A$9:$O$599,15,FALSE)</f>
        <v>11071263.210000001</v>
      </c>
      <c r="G571" s="38">
        <f t="shared" si="32"/>
        <v>74250.993912927865</v>
      </c>
      <c r="H571" s="38">
        <f t="shared" si="35"/>
        <v>24910342.222500004</v>
      </c>
      <c r="I571" s="38">
        <f t="shared" si="33"/>
        <v>155784.84406512239</v>
      </c>
      <c r="J571" s="8">
        <f t="shared" si="34"/>
        <v>81533.850000000006</v>
      </c>
      <c r="L571" s="7"/>
    </row>
    <row r="572" spans="1:16" x14ac:dyDescent="0.25">
      <c r="A572" s="6" t="s">
        <v>964</v>
      </c>
      <c r="B572" s="2" t="s">
        <v>965</v>
      </c>
      <c r="C572" s="2">
        <v>3</v>
      </c>
      <c r="D572" s="7">
        <v>10003</v>
      </c>
      <c r="E572" s="37">
        <v>0</v>
      </c>
      <c r="F572" s="38">
        <f>VLOOKUP(A572,'1-1-2024 Rates-Revenue'!$A$9:$O$599,15,FALSE)</f>
        <v>2497148.92</v>
      </c>
      <c r="G572" s="38">
        <f t="shared" si="32"/>
        <v>16747.482716436509</v>
      </c>
      <c r="H572" s="38">
        <f t="shared" si="35"/>
        <v>3745723.38</v>
      </c>
      <c r="I572" s="38">
        <f t="shared" si="33"/>
        <v>23425.086955943891</v>
      </c>
      <c r="J572" s="8">
        <f t="shared" si="34"/>
        <v>6677.6</v>
      </c>
      <c r="L572" s="7"/>
    </row>
    <row r="573" spans="1:16" x14ac:dyDescent="0.25">
      <c r="A573" s="6" t="s">
        <v>966</v>
      </c>
      <c r="B573" s="2" t="s">
        <v>967</v>
      </c>
      <c r="C573" s="2">
        <v>5</v>
      </c>
      <c r="D573" s="7">
        <v>131113</v>
      </c>
      <c r="E573" s="37">
        <v>0</v>
      </c>
      <c r="F573" s="38">
        <f>VLOOKUP(A573,'1-1-2024 Rates-Revenue'!$A$9:$O$599,15,FALSE)</f>
        <v>43995775.829999998</v>
      </c>
      <c r="G573" s="38">
        <f t="shared" si="32"/>
        <v>295063.89843547659</v>
      </c>
      <c r="H573" s="38">
        <f t="shared" si="35"/>
        <v>0</v>
      </c>
      <c r="I573" s="38">
        <f t="shared" si="33"/>
        <v>0</v>
      </c>
      <c r="J573" s="8">
        <f t="shared" si="34"/>
        <v>-295063.90000000002</v>
      </c>
      <c r="L573" s="7"/>
    </row>
    <row r="574" spans="1:16" x14ac:dyDescent="0.25">
      <c r="A574" s="6" t="s">
        <v>968</v>
      </c>
      <c r="B574" s="2" t="s">
        <v>969</v>
      </c>
      <c r="C574" s="2">
        <v>1</v>
      </c>
      <c r="D574" s="7">
        <v>38848</v>
      </c>
      <c r="E574" s="37">
        <v>0</v>
      </c>
      <c r="F574" s="38">
        <f>VLOOKUP(A574,'1-1-2024 Rates-Revenue'!$A$9:$O$599,15,FALSE)</f>
        <v>9862974.1799999997</v>
      </c>
      <c r="G574" s="38">
        <f t="shared" si="32"/>
        <v>66147.43249361738</v>
      </c>
      <c r="H574" s="38">
        <f t="shared" si="35"/>
        <v>29588922.539999999</v>
      </c>
      <c r="I574" s="38">
        <f t="shared" si="33"/>
        <v>185043.85217901174</v>
      </c>
      <c r="J574" s="8">
        <f t="shared" si="34"/>
        <v>118896.42</v>
      </c>
      <c r="L574" s="7"/>
    </row>
    <row r="575" spans="1:16" x14ac:dyDescent="0.25">
      <c r="A575" s="6" t="s">
        <v>1194</v>
      </c>
      <c r="B575" s="2" t="s">
        <v>1243</v>
      </c>
      <c r="C575" s="2">
        <v>5</v>
      </c>
      <c r="D575" s="7">
        <v>40838</v>
      </c>
      <c r="E575" s="37">
        <v>1</v>
      </c>
      <c r="F575" s="38">
        <f>VLOOKUP(A575,'1-1-2024 Rates-Revenue'!$A$9:$O$599,15,FALSE)</f>
        <v>16557671.499999998</v>
      </c>
      <c r="G575" s="38">
        <f t="shared" si="32"/>
        <v>111046.36773952725</v>
      </c>
      <c r="H575" s="38">
        <f t="shared" si="35"/>
        <v>0</v>
      </c>
      <c r="I575" s="38">
        <f t="shared" si="33"/>
        <v>0</v>
      </c>
      <c r="J575" s="8">
        <f t="shared" si="34"/>
        <v>-111046.37</v>
      </c>
      <c r="L575" s="7"/>
    </row>
    <row r="576" spans="1:16" x14ac:dyDescent="0.25">
      <c r="A576" s="10" t="s">
        <v>1195</v>
      </c>
      <c r="B576" s="11" t="s">
        <v>1244</v>
      </c>
      <c r="C576" s="11">
        <v>3</v>
      </c>
      <c r="D576" s="12">
        <v>26755</v>
      </c>
      <c r="E576" s="13">
        <v>0</v>
      </c>
      <c r="F576" s="14">
        <f>VLOOKUP(A576,'1-1-2024 Rates-Revenue'!$A$9:$O$599,15,FALSE)</f>
        <v>8101479.1500000004</v>
      </c>
      <c r="G576" s="14">
        <f t="shared" si="32"/>
        <v>54333.716726111685</v>
      </c>
      <c r="H576" s="14">
        <f t="shared" si="35"/>
        <v>12152218.725000001</v>
      </c>
      <c r="I576" s="14">
        <f t="shared" si="33"/>
        <v>75997.811760668425</v>
      </c>
      <c r="J576" s="15">
        <f t="shared" si="34"/>
        <v>21664.1</v>
      </c>
      <c r="L576" s="7"/>
    </row>
  </sheetData>
  <sortState xmlns:xlrd2="http://schemas.microsoft.com/office/spreadsheetml/2017/richdata2" ref="A8:J576">
    <sortCondition ref="B8:B576"/>
  </sortState>
  <mergeCells count="6">
    <mergeCell ref="A1:J1"/>
    <mergeCell ref="A3:J3"/>
    <mergeCell ref="A5:D5"/>
    <mergeCell ref="F5:G5"/>
    <mergeCell ref="H5:I5"/>
    <mergeCell ref="A2:J2"/>
  </mergeCells>
  <pageMargins left="0.7" right="0.7" top="0.75" bottom="0.75" header="0.3" footer="0.3"/>
  <pageSetup scale="42" fitToHeight="0" orientation="portrait" horizontalDpi="4294967293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92D6-E0A4-49AB-98CD-0A5BAA6EABEB}">
  <sheetPr>
    <pageSetUpPr fitToPage="1"/>
  </sheetPr>
  <dimension ref="A1:O599"/>
  <sheetViews>
    <sheetView workbookViewId="0">
      <selection sqref="A1:O599"/>
    </sheetView>
  </sheetViews>
  <sheetFormatPr defaultColWidth="8.85546875" defaultRowHeight="15" x14ac:dyDescent="0.25"/>
  <cols>
    <col min="1" max="1" width="10.7109375" style="40" bestFit="1" customWidth="1"/>
    <col min="2" max="2" width="54.5703125" style="40" customWidth="1"/>
    <col min="3" max="3" width="8.140625" style="40" customWidth="1"/>
    <col min="4" max="4" width="9.5703125" style="40" customWidth="1"/>
    <col min="5" max="5" width="12.85546875" style="40" customWidth="1"/>
    <col min="6" max="6" width="7.5703125" style="40" customWidth="1"/>
    <col min="7" max="7" width="9.5703125" style="40" customWidth="1"/>
    <col min="8" max="8" width="12.85546875" style="40" customWidth="1"/>
    <col min="9" max="9" width="7.5703125" style="40" customWidth="1"/>
    <col min="10" max="10" width="9.5703125" style="40" customWidth="1"/>
    <col min="11" max="11" width="12.85546875" style="40" customWidth="1"/>
    <col min="12" max="12" width="7.5703125" style="40" customWidth="1"/>
    <col min="13" max="13" width="9.5703125" style="40" customWidth="1"/>
    <col min="14" max="14" width="12.85546875" style="40" customWidth="1"/>
    <col min="15" max="15" width="15.7109375" style="40" customWidth="1"/>
    <col min="16" max="16384" width="8.85546875" style="40"/>
  </cols>
  <sheetData>
    <row r="1" spans="1:15" x14ac:dyDescent="0.25">
      <c r="A1" s="39">
        <v>45671</v>
      </c>
    </row>
    <row r="2" spans="1:15" ht="18.75" x14ac:dyDescent="0.3">
      <c r="A2" s="57" t="s">
        <v>970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18.75" x14ac:dyDescent="0.3">
      <c r="A3" s="57" t="s">
        <v>1395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5" spans="1:15" ht="15.75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5.75" x14ac:dyDescent="0.25">
      <c r="A6" s="42"/>
      <c r="B6" s="42"/>
      <c r="C6" s="54" t="s">
        <v>971</v>
      </c>
      <c r="D6" s="55"/>
      <c r="E6" s="55"/>
      <c r="F6" s="54" t="s">
        <v>971</v>
      </c>
      <c r="G6" s="55"/>
      <c r="H6" s="56"/>
      <c r="I6" s="55" t="s">
        <v>972</v>
      </c>
      <c r="J6" s="55"/>
      <c r="K6" s="55"/>
      <c r="L6" s="54" t="s">
        <v>972</v>
      </c>
      <c r="M6" s="55"/>
      <c r="N6" s="56"/>
      <c r="O6" s="43">
        <f>SUM(O9:O604)</f>
        <v>7546087997.5300007</v>
      </c>
    </row>
    <row r="7" spans="1:15" ht="15" customHeight="1" x14ac:dyDescent="0.25">
      <c r="A7" s="42"/>
      <c r="B7" s="42"/>
      <c r="C7" s="54" t="s">
        <v>973</v>
      </c>
      <c r="D7" s="55"/>
      <c r="E7" s="55"/>
      <c r="F7" s="54" t="s">
        <v>974</v>
      </c>
      <c r="G7" s="55"/>
      <c r="H7" s="56"/>
      <c r="I7" s="55" t="s">
        <v>973</v>
      </c>
      <c r="J7" s="55"/>
      <c r="K7" s="55"/>
      <c r="L7" s="54" t="s">
        <v>974</v>
      </c>
      <c r="M7" s="55"/>
      <c r="N7" s="56"/>
      <c r="O7" s="43"/>
    </row>
    <row r="8" spans="1:15" ht="23.25" customHeight="1" thickBot="1" x14ac:dyDescent="0.3">
      <c r="A8" s="44"/>
      <c r="B8" s="44"/>
      <c r="C8" s="45" t="s">
        <v>975</v>
      </c>
      <c r="D8" s="46" t="s">
        <v>976</v>
      </c>
      <c r="E8" s="46" t="s">
        <v>977</v>
      </c>
      <c r="F8" s="45" t="s">
        <v>975</v>
      </c>
      <c r="G8" s="46" t="s">
        <v>976</v>
      </c>
      <c r="H8" s="47" t="s">
        <v>977</v>
      </c>
      <c r="I8" s="46" t="s">
        <v>975</v>
      </c>
      <c r="J8" s="46" t="s">
        <v>976</v>
      </c>
      <c r="K8" s="46" t="s">
        <v>977</v>
      </c>
      <c r="L8" s="45" t="s">
        <v>975</v>
      </c>
      <c r="M8" s="46" t="s">
        <v>976</v>
      </c>
      <c r="N8" s="47" t="s">
        <v>977</v>
      </c>
      <c r="O8" s="45" t="s">
        <v>978</v>
      </c>
    </row>
    <row r="9" spans="1:15" x14ac:dyDescent="0.25">
      <c r="A9" s="40" t="s">
        <v>12</v>
      </c>
      <c r="B9" s="40" t="s">
        <v>13</v>
      </c>
      <c r="C9" s="48">
        <v>37089</v>
      </c>
      <c r="D9" s="49">
        <v>319.47000000000003</v>
      </c>
      <c r="E9" s="50">
        <f>C9*D9</f>
        <v>11848822.830000002</v>
      </c>
      <c r="F9" s="48">
        <v>82316</v>
      </c>
      <c r="G9" s="49">
        <v>317.14</v>
      </c>
      <c r="H9" s="51">
        <f>F9*G9</f>
        <v>26105696.239999998</v>
      </c>
      <c r="I9" s="48">
        <v>10094</v>
      </c>
      <c r="J9" s="49">
        <v>319.47000000000003</v>
      </c>
      <c r="K9" s="50">
        <f>I9*J9</f>
        <v>3224730.18</v>
      </c>
      <c r="L9" s="48">
        <v>22402</v>
      </c>
      <c r="M9" s="49">
        <v>317.14</v>
      </c>
      <c r="N9" s="50">
        <f>L9*M9</f>
        <v>7104570.2799999993</v>
      </c>
      <c r="O9" s="51">
        <f>E9+H9+K9+N9</f>
        <v>48283819.530000001</v>
      </c>
    </row>
    <row r="10" spans="1:15" x14ac:dyDescent="0.25">
      <c r="A10" s="40" t="s">
        <v>14</v>
      </c>
      <c r="B10" s="40" t="s">
        <v>15</v>
      </c>
      <c r="C10" s="48">
        <v>586</v>
      </c>
      <c r="D10" s="49">
        <v>249.62</v>
      </c>
      <c r="E10" s="50">
        <f t="shared" ref="E10:E73" si="0">C10*D10</f>
        <v>146277.32</v>
      </c>
      <c r="F10" s="48">
        <v>29511</v>
      </c>
      <c r="G10" s="49">
        <v>247.68</v>
      </c>
      <c r="H10" s="51">
        <f t="shared" ref="H10:H73" si="1">F10*G10</f>
        <v>7309284.4800000004</v>
      </c>
      <c r="I10" s="48">
        <v>28</v>
      </c>
      <c r="J10" s="49">
        <v>249.62</v>
      </c>
      <c r="K10" s="50">
        <f t="shared" ref="K10:K73" si="2">I10*J10</f>
        <v>6989.3600000000006</v>
      </c>
      <c r="L10" s="48">
        <v>1417</v>
      </c>
      <c r="M10" s="49">
        <v>247.68</v>
      </c>
      <c r="N10" s="50">
        <f t="shared" ref="N10:N73" si="3">L10*M10</f>
        <v>350962.56</v>
      </c>
      <c r="O10" s="51">
        <f t="shared" ref="O10:O73" si="4">E10+H10+K10+N10</f>
        <v>7813513.7200000007</v>
      </c>
    </row>
    <row r="11" spans="1:15" x14ac:dyDescent="0.25">
      <c r="A11" s="40" t="s">
        <v>16</v>
      </c>
      <c r="B11" s="40" t="s">
        <v>979</v>
      </c>
      <c r="C11" s="48">
        <v>0</v>
      </c>
      <c r="D11" s="49">
        <v>213.86</v>
      </c>
      <c r="E11" s="50">
        <f t="shared" si="0"/>
        <v>0</v>
      </c>
      <c r="F11" s="48">
        <v>7617</v>
      </c>
      <c r="G11" s="49">
        <v>212.01</v>
      </c>
      <c r="H11" s="51">
        <f t="shared" si="1"/>
        <v>1614880.17</v>
      </c>
      <c r="I11" s="48">
        <v>0</v>
      </c>
      <c r="J11" s="49">
        <v>213.86</v>
      </c>
      <c r="K11" s="50">
        <f t="shared" si="2"/>
        <v>0</v>
      </c>
      <c r="L11" s="48">
        <v>339</v>
      </c>
      <c r="M11" s="49">
        <v>212.01</v>
      </c>
      <c r="N11" s="50">
        <f t="shared" si="3"/>
        <v>71871.39</v>
      </c>
      <c r="O11" s="51">
        <f t="shared" si="4"/>
        <v>1686751.5599999998</v>
      </c>
    </row>
    <row r="12" spans="1:15" x14ac:dyDescent="0.25">
      <c r="A12" s="40" t="s">
        <v>18</v>
      </c>
      <c r="B12" s="40" t="s">
        <v>980</v>
      </c>
      <c r="C12" s="48">
        <v>225</v>
      </c>
      <c r="D12" s="49">
        <v>246.73</v>
      </c>
      <c r="E12" s="50">
        <f t="shared" si="0"/>
        <v>55514.25</v>
      </c>
      <c r="F12" s="48">
        <v>43928</v>
      </c>
      <c r="G12" s="49">
        <v>244.74</v>
      </c>
      <c r="H12" s="51">
        <f t="shared" si="1"/>
        <v>10750938.720000001</v>
      </c>
      <c r="I12" s="48">
        <v>28</v>
      </c>
      <c r="J12" s="49">
        <v>246.73</v>
      </c>
      <c r="K12" s="50">
        <f t="shared" si="2"/>
        <v>6908.44</v>
      </c>
      <c r="L12" s="48">
        <v>5413</v>
      </c>
      <c r="M12" s="49">
        <v>244.74</v>
      </c>
      <c r="N12" s="50">
        <f t="shared" si="3"/>
        <v>1324777.6200000001</v>
      </c>
      <c r="O12" s="51">
        <f t="shared" si="4"/>
        <v>12138139.030000001</v>
      </c>
    </row>
    <row r="13" spans="1:15" x14ac:dyDescent="0.25">
      <c r="A13" s="40" t="s">
        <v>20</v>
      </c>
      <c r="B13" s="40" t="s">
        <v>981</v>
      </c>
      <c r="C13" s="48">
        <v>1535</v>
      </c>
      <c r="D13" s="49">
        <v>230.87</v>
      </c>
      <c r="E13" s="50">
        <f t="shared" si="0"/>
        <v>354385.45</v>
      </c>
      <c r="F13" s="48">
        <v>42182</v>
      </c>
      <c r="G13" s="49">
        <v>228.98</v>
      </c>
      <c r="H13" s="51">
        <f t="shared" si="1"/>
        <v>9658834.3599999994</v>
      </c>
      <c r="I13" s="48">
        <v>138</v>
      </c>
      <c r="J13" s="49">
        <v>230.87</v>
      </c>
      <c r="K13" s="50">
        <f t="shared" si="2"/>
        <v>31860.06</v>
      </c>
      <c r="L13" s="48">
        <v>3789</v>
      </c>
      <c r="M13" s="49">
        <v>228.98</v>
      </c>
      <c r="N13" s="50">
        <f t="shared" si="3"/>
        <v>867605.22</v>
      </c>
      <c r="O13" s="51">
        <f t="shared" si="4"/>
        <v>10912685.09</v>
      </c>
    </row>
    <row r="14" spans="1:15" x14ac:dyDescent="0.25">
      <c r="A14" s="40" t="s">
        <v>22</v>
      </c>
      <c r="B14" s="40" t="s">
        <v>982</v>
      </c>
      <c r="C14" s="48">
        <v>0</v>
      </c>
      <c r="D14" s="49">
        <v>236.57</v>
      </c>
      <c r="E14" s="50">
        <f t="shared" si="0"/>
        <v>0</v>
      </c>
      <c r="F14" s="48">
        <v>18497</v>
      </c>
      <c r="G14" s="49">
        <v>234.46</v>
      </c>
      <c r="H14" s="51">
        <f t="shared" si="1"/>
        <v>4336806.62</v>
      </c>
      <c r="I14" s="48">
        <v>0</v>
      </c>
      <c r="J14" s="49">
        <v>236.57</v>
      </c>
      <c r="K14" s="50">
        <f t="shared" si="2"/>
        <v>0</v>
      </c>
      <c r="L14" s="48">
        <v>3495</v>
      </c>
      <c r="M14" s="49">
        <v>234.46</v>
      </c>
      <c r="N14" s="50">
        <f t="shared" si="3"/>
        <v>819437.70000000007</v>
      </c>
      <c r="O14" s="51">
        <f t="shared" si="4"/>
        <v>5156244.32</v>
      </c>
    </row>
    <row r="15" spans="1:15" x14ac:dyDescent="0.25">
      <c r="A15" s="40" t="s">
        <v>24</v>
      </c>
      <c r="B15" s="40" t="s">
        <v>983</v>
      </c>
      <c r="C15" s="48">
        <v>0</v>
      </c>
      <c r="D15" s="49">
        <v>233.16</v>
      </c>
      <c r="E15" s="50">
        <f t="shared" si="0"/>
        <v>0</v>
      </c>
      <c r="F15" s="48">
        <v>28104</v>
      </c>
      <c r="G15" s="49">
        <v>231.15</v>
      </c>
      <c r="H15" s="51">
        <f t="shared" si="1"/>
        <v>6496239.6000000006</v>
      </c>
      <c r="I15" s="48">
        <v>0</v>
      </c>
      <c r="J15" s="49">
        <v>233.16</v>
      </c>
      <c r="K15" s="50">
        <f t="shared" si="2"/>
        <v>0</v>
      </c>
      <c r="L15" s="48">
        <v>1892</v>
      </c>
      <c r="M15" s="49">
        <v>231.15</v>
      </c>
      <c r="N15" s="50">
        <f t="shared" si="3"/>
        <v>437335.8</v>
      </c>
      <c r="O15" s="51">
        <f t="shared" si="4"/>
        <v>6933575.4000000004</v>
      </c>
    </row>
    <row r="16" spans="1:15" x14ac:dyDescent="0.25">
      <c r="A16" s="40" t="s">
        <v>26</v>
      </c>
      <c r="B16" s="40" t="s">
        <v>984</v>
      </c>
      <c r="C16" s="48">
        <v>153</v>
      </c>
      <c r="D16" s="49">
        <v>230.13</v>
      </c>
      <c r="E16" s="50">
        <f t="shared" si="0"/>
        <v>35209.89</v>
      </c>
      <c r="F16" s="48">
        <v>28751</v>
      </c>
      <c r="G16" s="49">
        <v>228.14</v>
      </c>
      <c r="H16" s="51">
        <f t="shared" si="1"/>
        <v>6559253.1399999997</v>
      </c>
      <c r="I16" s="48">
        <v>13</v>
      </c>
      <c r="J16" s="49">
        <v>230.13</v>
      </c>
      <c r="K16" s="50">
        <f t="shared" si="2"/>
        <v>2991.69</v>
      </c>
      <c r="L16" s="48">
        <v>2421</v>
      </c>
      <c r="M16" s="49">
        <v>228.14</v>
      </c>
      <c r="N16" s="50">
        <f t="shared" si="3"/>
        <v>552326.93999999994</v>
      </c>
      <c r="O16" s="51">
        <f t="shared" si="4"/>
        <v>7149781.6600000001</v>
      </c>
    </row>
    <row r="17" spans="1:15" x14ac:dyDescent="0.25">
      <c r="A17" s="40" t="s">
        <v>28</v>
      </c>
      <c r="B17" s="40" t="s">
        <v>29</v>
      </c>
      <c r="C17" s="48">
        <v>376</v>
      </c>
      <c r="D17" s="49">
        <v>256.88</v>
      </c>
      <c r="E17" s="50">
        <f t="shared" si="0"/>
        <v>96586.880000000005</v>
      </c>
      <c r="F17" s="48">
        <v>25026</v>
      </c>
      <c r="G17" s="49">
        <v>254.54</v>
      </c>
      <c r="H17" s="51">
        <f t="shared" si="1"/>
        <v>6370118.04</v>
      </c>
      <c r="I17" s="48">
        <v>18</v>
      </c>
      <c r="J17" s="49">
        <v>256.88</v>
      </c>
      <c r="K17" s="50">
        <f t="shared" si="2"/>
        <v>4623.84</v>
      </c>
      <c r="L17" s="48">
        <v>1187</v>
      </c>
      <c r="M17" s="49">
        <v>254.54</v>
      </c>
      <c r="N17" s="50">
        <f t="shared" si="3"/>
        <v>302138.98</v>
      </c>
      <c r="O17" s="51">
        <f t="shared" si="4"/>
        <v>6773467.7400000002</v>
      </c>
    </row>
    <row r="18" spans="1:15" x14ac:dyDescent="0.25">
      <c r="A18" s="40" t="s">
        <v>30</v>
      </c>
      <c r="B18" s="40" t="s">
        <v>31</v>
      </c>
      <c r="C18" s="48">
        <v>0</v>
      </c>
      <c r="D18" s="49">
        <v>288.18</v>
      </c>
      <c r="E18" s="50">
        <f t="shared" si="0"/>
        <v>0</v>
      </c>
      <c r="F18" s="48">
        <v>25290</v>
      </c>
      <c r="G18" s="49">
        <v>285.64999999999998</v>
      </c>
      <c r="H18" s="51">
        <f t="shared" si="1"/>
        <v>7224088.4999999991</v>
      </c>
      <c r="I18" s="48">
        <v>0</v>
      </c>
      <c r="J18" s="49">
        <v>288.18</v>
      </c>
      <c r="K18" s="50">
        <f t="shared" si="2"/>
        <v>0</v>
      </c>
      <c r="L18" s="48">
        <v>4160</v>
      </c>
      <c r="M18" s="49">
        <v>285.64999999999998</v>
      </c>
      <c r="N18" s="50">
        <f t="shared" si="3"/>
        <v>1188304</v>
      </c>
      <c r="O18" s="51">
        <f t="shared" si="4"/>
        <v>8412392.5</v>
      </c>
    </row>
    <row r="19" spans="1:15" x14ac:dyDescent="0.25">
      <c r="A19" s="40" t="s">
        <v>32</v>
      </c>
      <c r="B19" s="40" t="s">
        <v>33</v>
      </c>
      <c r="C19" s="48">
        <v>330</v>
      </c>
      <c r="D19" s="49">
        <v>466.34</v>
      </c>
      <c r="E19" s="50">
        <f t="shared" si="0"/>
        <v>153892.19999999998</v>
      </c>
      <c r="F19" s="48">
        <v>17245</v>
      </c>
      <c r="G19" s="49">
        <v>461.45</v>
      </c>
      <c r="H19" s="51">
        <f t="shared" si="1"/>
        <v>7957705.25</v>
      </c>
      <c r="I19" s="48">
        <v>61</v>
      </c>
      <c r="J19" s="49">
        <v>466.34</v>
      </c>
      <c r="K19" s="50">
        <f t="shared" si="2"/>
        <v>28446.739999999998</v>
      </c>
      <c r="L19" s="48">
        <v>3192</v>
      </c>
      <c r="M19" s="49">
        <v>461.45</v>
      </c>
      <c r="N19" s="50">
        <f t="shared" si="3"/>
        <v>1472948.4</v>
      </c>
      <c r="O19" s="51">
        <f t="shared" si="4"/>
        <v>9612992.5899999999</v>
      </c>
    </row>
    <row r="20" spans="1:15" x14ac:dyDescent="0.25">
      <c r="A20" s="40" t="s">
        <v>34</v>
      </c>
      <c r="B20" s="40" t="s">
        <v>35</v>
      </c>
      <c r="C20" s="48">
        <v>2319</v>
      </c>
      <c r="D20" s="49">
        <v>371.38</v>
      </c>
      <c r="E20" s="50">
        <f t="shared" si="0"/>
        <v>861230.22</v>
      </c>
      <c r="F20" s="48">
        <v>47088</v>
      </c>
      <c r="G20" s="49">
        <v>367.84</v>
      </c>
      <c r="H20" s="51">
        <f t="shared" si="1"/>
        <v>17320849.919999998</v>
      </c>
      <c r="I20" s="48">
        <v>564</v>
      </c>
      <c r="J20" s="49">
        <v>371.38</v>
      </c>
      <c r="K20" s="50">
        <f t="shared" si="2"/>
        <v>209458.32</v>
      </c>
      <c r="L20" s="48">
        <v>11443</v>
      </c>
      <c r="M20" s="49">
        <v>367.84</v>
      </c>
      <c r="N20" s="50">
        <f t="shared" si="3"/>
        <v>4209193.12</v>
      </c>
      <c r="O20" s="51">
        <f t="shared" si="4"/>
        <v>22600731.579999998</v>
      </c>
    </row>
    <row r="21" spans="1:15" x14ac:dyDescent="0.25">
      <c r="A21" s="40" t="s">
        <v>37</v>
      </c>
      <c r="B21" s="40" t="s">
        <v>38</v>
      </c>
      <c r="C21" s="48">
        <v>0</v>
      </c>
      <c r="D21" s="49">
        <v>237.25</v>
      </c>
      <c r="E21" s="50">
        <f t="shared" si="0"/>
        <v>0</v>
      </c>
      <c r="F21" s="48">
        <v>37486</v>
      </c>
      <c r="G21" s="49">
        <v>235.84</v>
      </c>
      <c r="H21" s="51">
        <f t="shared" si="1"/>
        <v>8840698.2400000002</v>
      </c>
      <c r="I21" s="48">
        <v>0</v>
      </c>
      <c r="J21" s="49">
        <v>237.25</v>
      </c>
      <c r="K21" s="50">
        <f t="shared" si="2"/>
        <v>0</v>
      </c>
      <c r="L21" s="48">
        <v>708</v>
      </c>
      <c r="M21" s="49">
        <v>235.84</v>
      </c>
      <c r="N21" s="50">
        <f t="shared" si="3"/>
        <v>166974.72</v>
      </c>
      <c r="O21" s="51">
        <f t="shared" si="4"/>
        <v>9007672.9600000009</v>
      </c>
    </row>
    <row r="22" spans="1:15" x14ac:dyDescent="0.25">
      <c r="A22" s="40" t="s">
        <v>961</v>
      </c>
      <c r="B22" s="40" t="s">
        <v>1355</v>
      </c>
      <c r="C22" s="48">
        <v>0</v>
      </c>
      <c r="D22" s="49">
        <v>320.43</v>
      </c>
      <c r="E22" s="50">
        <f t="shared" si="0"/>
        <v>0</v>
      </c>
      <c r="F22" s="48">
        <v>32823</v>
      </c>
      <c r="G22" s="49">
        <v>317.31</v>
      </c>
      <c r="H22" s="51">
        <f t="shared" si="1"/>
        <v>10415066.130000001</v>
      </c>
      <c r="I22" s="48">
        <v>0</v>
      </c>
      <c r="J22" s="49">
        <v>320.43</v>
      </c>
      <c r="K22" s="50">
        <f t="shared" si="2"/>
        <v>0</v>
      </c>
      <c r="L22" s="48">
        <v>2068</v>
      </c>
      <c r="M22" s="49">
        <v>317.31</v>
      </c>
      <c r="N22" s="50">
        <f t="shared" si="3"/>
        <v>656197.07999999996</v>
      </c>
      <c r="O22" s="51">
        <f t="shared" si="4"/>
        <v>11071263.210000001</v>
      </c>
    </row>
    <row r="23" spans="1:15" x14ac:dyDescent="0.25">
      <c r="A23" s="40" t="s">
        <v>39</v>
      </c>
      <c r="B23" s="40" t="s">
        <v>40</v>
      </c>
      <c r="C23" s="48">
        <v>413</v>
      </c>
      <c r="D23" s="49">
        <v>256.63</v>
      </c>
      <c r="E23" s="50">
        <f t="shared" si="0"/>
        <v>105988.19</v>
      </c>
      <c r="F23" s="48">
        <v>20222</v>
      </c>
      <c r="G23" s="49">
        <v>254.59</v>
      </c>
      <c r="H23" s="51">
        <f t="shared" si="1"/>
        <v>5148318.9800000004</v>
      </c>
      <c r="I23" s="48">
        <v>29</v>
      </c>
      <c r="J23" s="49">
        <v>256.63</v>
      </c>
      <c r="K23" s="50">
        <f t="shared" si="2"/>
        <v>7442.2699999999995</v>
      </c>
      <c r="L23" s="48">
        <v>1406</v>
      </c>
      <c r="M23" s="49">
        <v>254.59</v>
      </c>
      <c r="N23" s="50">
        <f t="shared" si="3"/>
        <v>357953.54</v>
      </c>
      <c r="O23" s="51">
        <f t="shared" si="4"/>
        <v>5619702.9800000004</v>
      </c>
    </row>
    <row r="24" spans="1:15" x14ac:dyDescent="0.25">
      <c r="A24" s="40" t="s">
        <v>41</v>
      </c>
      <c r="B24" s="40" t="s">
        <v>985</v>
      </c>
      <c r="C24" s="48">
        <v>1499</v>
      </c>
      <c r="D24" s="49">
        <v>334.12</v>
      </c>
      <c r="E24" s="50">
        <f t="shared" si="0"/>
        <v>500845.88</v>
      </c>
      <c r="F24" s="48">
        <v>70066</v>
      </c>
      <c r="G24" s="49">
        <v>331.19</v>
      </c>
      <c r="H24" s="51">
        <f t="shared" si="1"/>
        <v>23205158.539999999</v>
      </c>
      <c r="I24" s="48">
        <v>232</v>
      </c>
      <c r="J24" s="49">
        <v>334.12</v>
      </c>
      <c r="K24" s="50">
        <f t="shared" si="2"/>
        <v>77515.839999999997</v>
      </c>
      <c r="L24" s="48">
        <v>10866</v>
      </c>
      <c r="M24" s="49">
        <v>331.19</v>
      </c>
      <c r="N24" s="50">
        <f t="shared" si="3"/>
        <v>3598710.54</v>
      </c>
      <c r="O24" s="51">
        <f t="shared" si="4"/>
        <v>27382230.799999997</v>
      </c>
    </row>
    <row r="25" spans="1:15" x14ac:dyDescent="0.25">
      <c r="A25" s="40" t="s">
        <v>43</v>
      </c>
      <c r="B25" s="40" t="s">
        <v>44</v>
      </c>
      <c r="C25" s="48">
        <v>1579</v>
      </c>
      <c r="D25" s="49">
        <v>283.8</v>
      </c>
      <c r="E25" s="50">
        <f t="shared" si="0"/>
        <v>448120.2</v>
      </c>
      <c r="F25" s="48">
        <v>49667</v>
      </c>
      <c r="G25" s="49">
        <v>281.32</v>
      </c>
      <c r="H25" s="51">
        <f t="shared" si="1"/>
        <v>13972320.439999999</v>
      </c>
      <c r="I25" s="48">
        <v>115</v>
      </c>
      <c r="J25" s="49">
        <v>283.8</v>
      </c>
      <c r="K25" s="50">
        <f t="shared" si="2"/>
        <v>32637</v>
      </c>
      <c r="L25" s="48">
        <v>3627</v>
      </c>
      <c r="M25" s="49">
        <v>281.32</v>
      </c>
      <c r="N25" s="50">
        <f t="shared" si="3"/>
        <v>1020347.64</v>
      </c>
      <c r="O25" s="51">
        <f t="shared" si="4"/>
        <v>15473425.279999999</v>
      </c>
    </row>
    <row r="26" spans="1:15" x14ac:dyDescent="0.25">
      <c r="A26" s="40" t="s">
        <v>45</v>
      </c>
      <c r="B26" s="40" t="s">
        <v>46</v>
      </c>
      <c r="C26" s="48">
        <v>3969</v>
      </c>
      <c r="D26" s="49">
        <v>323.47000000000003</v>
      </c>
      <c r="E26" s="50">
        <f t="shared" si="0"/>
        <v>1283852.4300000002</v>
      </c>
      <c r="F26" s="48">
        <v>38529</v>
      </c>
      <c r="G26" s="49">
        <v>320.43</v>
      </c>
      <c r="H26" s="51">
        <f t="shared" si="1"/>
        <v>12345847.470000001</v>
      </c>
      <c r="I26" s="48">
        <v>38</v>
      </c>
      <c r="J26" s="49">
        <v>323.47000000000003</v>
      </c>
      <c r="K26" s="50">
        <f t="shared" si="2"/>
        <v>12291.86</v>
      </c>
      <c r="L26" s="48">
        <v>365</v>
      </c>
      <c r="M26" s="49">
        <v>320.43</v>
      </c>
      <c r="N26" s="50">
        <f t="shared" si="3"/>
        <v>116956.95</v>
      </c>
      <c r="O26" s="51">
        <f t="shared" si="4"/>
        <v>13758948.709999999</v>
      </c>
    </row>
    <row r="27" spans="1:15" x14ac:dyDescent="0.25">
      <c r="A27" s="40" t="s">
        <v>633</v>
      </c>
      <c r="B27" s="40" t="s">
        <v>1356</v>
      </c>
      <c r="C27" s="48">
        <v>0</v>
      </c>
      <c r="D27" s="49">
        <v>316.56</v>
      </c>
      <c r="E27" s="50">
        <f t="shared" si="0"/>
        <v>0</v>
      </c>
      <c r="F27" s="48">
        <v>49705</v>
      </c>
      <c r="G27" s="49">
        <v>313.85000000000002</v>
      </c>
      <c r="H27" s="51">
        <f t="shared" si="1"/>
        <v>15599914.250000002</v>
      </c>
      <c r="I27" s="48">
        <v>0</v>
      </c>
      <c r="J27" s="49">
        <v>316.56</v>
      </c>
      <c r="K27" s="50">
        <f t="shared" si="2"/>
        <v>0</v>
      </c>
      <c r="L27" s="48">
        <v>4055</v>
      </c>
      <c r="M27" s="49">
        <v>313.85000000000002</v>
      </c>
      <c r="N27" s="50">
        <f t="shared" si="3"/>
        <v>1272661.75</v>
      </c>
      <c r="O27" s="51">
        <f t="shared" si="4"/>
        <v>16872576</v>
      </c>
    </row>
    <row r="28" spans="1:15" x14ac:dyDescent="0.25">
      <c r="A28" s="40" t="s">
        <v>47</v>
      </c>
      <c r="B28" s="40" t="s">
        <v>48</v>
      </c>
      <c r="C28" s="48">
        <v>3702</v>
      </c>
      <c r="D28" s="49">
        <v>362.15</v>
      </c>
      <c r="E28" s="50">
        <f t="shared" si="0"/>
        <v>1340679.2999999998</v>
      </c>
      <c r="F28" s="48">
        <v>82488</v>
      </c>
      <c r="G28" s="49">
        <v>358.76</v>
      </c>
      <c r="H28" s="51">
        <f t="shared" si="1"/>
        <v>29593394.879999999</v>
      </c>
      <c r="I28" s="48">
        <v>633</v>
      </c>
      <c r="J28" s="49">
        <v>362.15</v>
      </c>
      <c r="K28" s="50">
        <f t="shared" si="2"/>
        <v>229240.94999999998</v>
      </c>
      <c r="L28" s="48">
        <v>14114</v>
      </c>
      <c r="M28" s="49">
        <v>358.76</v>
      </c>
      <c r="N28" s="50">
        <f t="shared" si="3"/>
        <v>5063538.6399999997</v>
      </c>
      <c r="O28" s="51">
        <f t="shared" si="4"/>
        <v>36226853.769999996</v>
      </c>
    </row>
    <row r="29" spans="1:15" x14ac:dyDescent="0.25">
      <c r="A29" s="40" t="s">
        <v>49</v>
      </c>
      <c r="B29" s="40" t="s">
        <v>986</v>
      </c>
      <c r="C29" s="48">
        <v>1431</v>
      </c>
      <c r="D29" s="49">
        <v>204.96</v>
      </c>
      <c r="E29" s="50">
        <f t="shared" si="0"/>
        <v>293297.76</v>
      </c>
      <c r="F29" s="48">
        <v>18867</v>
      </c>
      <c r="G29" s="49">
        <v>203.19</v>
      </c>
      <c r="H29" s="51">
        <f t="shared" si="1"/>
        <v>3833585.73</v>
      </c>
      <c r="I29" s="48">
        <v>220</v>
      </c>
      <c r="J29" s="49">
        <v>204.96</v>
      </c>
      <c r="K29" s="50">
        <f t="shared" si="2"/>
        <v>45091.200000000004</v>
      </c>
      <c r="L29" s="48">
        <v>2906</v>
      </c>
      <c r="M29" s="49">
        <v>203.19</v>
      </c>
      <c r="N29" s="50">
        <f t="shared" si="3"/>
        <v>590470.14</v>
      </c>
      <c r="O29" s="51">
        <f t="shared" si="4"/>
        <v>4762444.83</v>
      </c>
    </row>
    <row r="30" spans="1:15" x14ac:dyDescent="0.25">
      <c r="A30" s="40" t="s">
        <v>51</v>
      </c>
      <c r="B30" s="40" t="s">
        <v>52</v>
      </c>
      <c r="C30" s="48">
        <v>0</v>
      </c>
      <c r="D30" s="49">
        <v>203.35</v>
      </c>
      <c r="E30" s="50">
        <f t="shared" si="0"/>
        <v>0</v>
      </c>
      <c r="F30" s="48">
        <v>18793</v>
      </c>
      <c r="G30" s="49">
        <v>201.83</v>
      </c>
      <c r="H30" s="51">
        <f t="shared" si="1"/>
        <v>3792991.1900000004</v>
      </c>
      <c r="I30" s="48">
        <v>0</v>
      </c>
      <c r="J30" s="49">
        <v>203.35</v>
      </c>
      <c r="K30" s="50">
        <f t="shared" si="2"/>
        <v>0</v>
      </c>
      <c r="L30" s="48">
        <v>1820</v>
      </c>
      <c r="M30" s="49">
        <v>201.83</v>
      </c>
      <c r="N30" s="50">
        <f t="shared" si="3"/>
        <v>367330.60000000003</v>
      </c>
      <c r="O30" s="51">
        <f t="shared" si="4"/>
        <v>4160321.7900000005</v>
      </c>
    </row>
    <row r="31" spans="1:15" x14ac:dyDescent="0.25">
      <c r="A31" s="40" t="s">
        <v>53</v>
      </c>
      <c r="B31" s="40" t="s">
        <v>987</v>
      </c>
      <c r="C31" s="48">
        <v>365</v>
      </c>
      <c r="D31" s="49">
        <v>253.52</v>
      </c>
      <c r="E31" s="50">
        <f t="shared" si="0"/>
        <v>92534.8</v>
      </c>
      <c r="F31" s="48">
        <v>43694</v>
      </c>
      <c r="G31" s="49">
        <v>251.35</v>
      </c>
      <c r="H31" s="51">
        <f t="shared" si="1"/>
        <v>10982486.9</v>
      </c>
      <c r="I31" s="48">
        <v>21</v>
      </c>
      <c r="J31" s="49">
        <v>253.52</v>
      </c>
      <c r="K31" s="50">
        <f t="shared" si="2"/>
        <v>5323.92</v>
      </c>
      <c r="L31" s="48">
        <v>2568</v>
      </c>
      <c r="M31" s="49">
        <v>251.35</v>
      </c>
      <c r="N31" s="50">
        <f t="shared" si="3"/>
        <v>645466.79999999993</v>
      </c>
      <c r="O31" s="51">
        <f t="shared" si="4"/>
        <v>11725812.420000002</v>
      </c>
    </row>
    <row r="32" spans="1:15" x14ac:dyDescent="0.25">
      <c r="A32" s="40" t="s">
        <v>55</v>
      </c>
      <c r="B32" s="40" t="s">
        <v>988</v>
      </c>
      <c r="C32" s="48">
        <v>0</v>
      </c>
      <c r="D32" s="49">
        <v>222.55</v>
      </c>
      <c r="E32" s="50">
        <f t="shared" si="0"/>
        <v>0</v>
      </c>
      <c r="F32" s="48">
        <v>10832</v>
      </c>
      <c r="G32" s="49">
        <v>220.61</v>
      </c>
      <c r="H32" s="51">
        <f t="shared" si="1"/>
        <v>2389647.52</v>
      </c>
      <c r="I32" s="48">
        <v>0</v>
      </c>
      <c r="J32" s="49">
        <v>222.55</v>
      </c>
      <c r="K32" s="50">
        <f t="shared" si="2"/>
        <v>0</v>
      </c>
      <c r="L32" s="48">
        <v>0</v>
      </c>
      <c r="M32" s="49">
        <v>220.61</v>
      </c>
      <c r="N32" s="50">
        <f t="shared" si="3"/>
        <v>0</v>
      </c>
      <c r="O32" s="51">
        <f t="shared" si="4"/>
        <v>2389647.52</v>
      </c>
    </row>
    <row r="33" spans="1:15" x14ac:dyDescent="0.25">
      <c r="A33" s="40" t="s">
        <v>57</v>
      </c>
      <c r="B33" s="40" t="s">
        <v>989</v>
      </c>
      <c r="C33" s="48">
        <v>12549</v>
      </c>
      <c r="D33" s="49">
        <v>280.91000000000003</v>
      </c>
      <c r="E33" s="50">
        <f t="shared" si="0"/>
        <v>3525139.5900000003</v>
      </c>
      <c r="F33" s="48">
        <v>31708</v>
      </c>
      <c r="G33" s="49">
        <v>278.31</v>
      </c>
      <c r="H33" s="51">
        <f t="shared" si="1"/>
        <v>8824653.4800000004</v>
      </c>
      <c r="I33" s="48">
        <v>4506</v>
      </c>
      <c r="J33" s="49">
        <v>280.91000000000003</v>
      </c>
      <c r="K33" s="50">
        <f t="shared" si="2"/>
        <v>1265780.4600000002</v>
      </c>
      <c r="L33" s="48">
        <v>11384</v>
      </c>
      <c r="M33" s="49">
        <v>278.31</v>
      </c>
      <c r="N33" s="50">
        <f t="shared" si="3"/>
        <v>3168281.04</v>
      </c>
      <c r="O33" s="51">
        <f t="shared" si="4"/>
        <v>16783854.57</v>
      </c>
    </row>
    <row r="34" spans="1:15" x14ac:dyDescent="0.25">
      <c r="A34" s="40" t="s">
        <v>59</v>
      </c>
      <c r="B34" s="40" t="s">
        <v>990</v>
      </c>
      <c r="C34" s="48">
        <v>0</v>
      </c>
      <c r="D34" s="49">
        <v>214.67</v>
      </c>
      <c r="E34" s="50">
        <f t="shared" si="0"/>
        <v>0</v>
      </c>
      <c r="F34" s="48">
        <v>45624</v>
      </c>
      <c r="G34" s="49">
        <v>212.87</v>
      </c>
      <c r="H34" s="51">
        <f t="shared" si="1"/>
        <v>9711980.8800000008</v>
      </c>
      <c r="I34" s="48">
        <v>0</v>
      </c>
      <c r="J34" s="49">
        <v>214.67</v>
      </c>
      <c r="K34" s="50">
        <f t="shared" si="2"/>
        <v>0</v>
      </c>
      <c r="L34" s="48">
        <v>2009</v>
      </c>
      <c r="M34" s="49">
        <v>212.87</v>
      </c>
      <c r="N34" s="50">
        <f t="shared" si="3"/>
        <v>427655.83</v>
      </c>
      <c r="O34" s="51">
        <f t="shared" si="4"/>
        <v>10139636.710000001</v>
      </c>
    </row>
    <row r="35" spans="1:15" x14ac:dyDescent="0.25">
      <c r="A35" s="40" t="s">
        <v>61</v>
      </c>
      <c r="B35" s="40" t="s">
        <v>62</v>
      </c>
      <c r="C35" s="48">
        <v>0</v>
      </c>
      <c r="D35" s="49">
        <v>218.76</v>
      </c>
      <c r="E35" s="50">
        <f t="shared" si="0"/>
        <v>0</v>
      </c>
      <c r="F35" s="48">
        <v>7597</v>
      </c>
      <c r="G35" s="49">
        <v>216.97</v>
      </c>
      <c r="H35" s="51">
        <f t="shared" si="1"/>
        <v>1648321.09</v>
      </c>
      <c r="I35" s="48">
        <v>0</v>
      </c>
      <c r="J35" s="49">
        <v>218.76</v>
      </c>
      <c r="K35" s="50">
        <f t="shared" si="2"/>
        <v>0</v>
      </c>
      <c r="L35" s="48">
        <v>0</v>
      </c>
      <c r="M35" s="49">
        <v>216.97</v>
      </c>
      <c r="N35" s="50">
        <f t="shared" si="3"/>
        <v>0</v>
      </c>
      <c r="O35" s="51">
        <f t="shared" si="4"/>
        <v>1648321.09</v>
      </c>
    </row>
    <row r="36" spans="1:15" x14ac:dyDescent="0.25">
      <c r="A36" s="40" t="s">
        <v>63</v>
      </c>
      <c r="B36" s="40" t="s">
        <v>64</v>
      </c>
      <c r="C36" s="48">
        <v>13836</v>
      </c>
      <c r="D36" s="49">
        <v>334.79</v>
      </c>
      <c r="E36" s="50">
        <f t="shared" si="0"/>
        <v>4632154.4400000004</v>
      </c>
      <c r="F36" s="48">
        <v>18467</v>
      </c>
      <c r="G36" s="49">
        <v>331.57</v>
      </c>
      <c r="H36" s="51">
        <f t="shared" si="1"/>
        <v>6123103.1899999995</v>
      </c>
      <c r="I36" s="48">
        <v>7329</v>
      </c>
      <c r="J36" s="49">
        <v>334.79</v>
      </c>
      <c r="K36" s="50">
        <f t="shared" si="2"/>
        <v>2453675.91</v>
      </c>
      <c r="L36" s="48">
        <v>9783</v>
      </c>
      <c r="M36" s="49">
        <v>331.57</v>
      </c>
      <c r="N36" s="50">
        <f t="shared" si="3"/>
        <v>3243749.31</v>
      </c>
      <c r="O36" s="51">
        <f t="shared" si="4"/>
        <v>16452682.85</v>
      </c>
    </row>
    <row r="37" spans="1:15" x14ac:dyDescent="0.25">
      <c r="A37" s="40" t="s">
        <v>65</v>
      </c>
      <c r="B37" s="40" t="s">
        <v>66</v>
      </c>
      <c r="C37" s="48">
        <v>12214</v>
      </c>
      <c r="D37" s="49">
        <v>287.64</v>
      </c>
      <c r="E37" s="50">
        <f t="shared" si="0"/>
        <v>3513234.96</v>
      </c>
      <c r="F37" s="48">
        <v>34408</v>
      </c>
      <c r="G37" s="49">
        <v>284.95999999999998</v>
      </c>
      <c r="H37" s="51">
        <f t="shared" si="1"/>
        <v>9804903.6799999997</v>
      </c>
      <c r="I37" s="48">
        <v>2013</v>
      </c>
      <c r="J37" s="49">
        <v>287.64</v>
      </c>
      <c r="K37" s="50">
        <f t="shared" si="2"/>
        <v>579019.31999999995</v>
      </c>
      <c r="L37" s="48">
        <v>5672</v>
      </c>
      <c r="M37" s="49">
        <v>284.95999999999998</v>
      </c>
      <c r="N37" s="50">
        <f t="shared" si="3"/>
        <v>1616293.1199999999</v>
      </c>
      <c r="O37" s="51">
        <f t="shared" si="4"/>
        <v>15513451.08</v>
      </c>
    </row>
    <row r="38" spans="1:15" x14ac:dyDescent="0.25">
      <c r="A38" s="40" t="s">
        <v>67</v>
      </c>
      <c r="B38" s="40" t="s">
        <v>68</v>
      </c>
      <c r="C38" s="48">
        <v>358</v>
      </c>
      <c r="D38" s="49">
        <v>328.59</v>
      </c>
      <c r="E38" s="50">
        <f t="shared" si="0"/>
        <v>117635.21999999999</v>
      </c>
      <c r="F38" s="48">
        <v>28891</v>
      </c>
      <c r="G38" s="49">
        <v>325.39</v>
      </c>
      <c r="H38" s="51">
        <f t="shared" si="1"/>
        <v>9400842.4900000002</v>
      </c>
      <c r="I38" s="48">
        <v>46</v>
      </c>
      <c r="J38" s="49">
        <v>328.59</v>
      </c>
      <c r="K38" s="50">
        <f t="shared" si="2"/>
        <v>15115.14</v>
      </c>
      <c r="L38" s="48">
        <v>3736</v>
      </c>
      <c r="M38" s="49">
        <v>325.39</v>
      </c>
      <c r="N38" s="50">
        <f t="shared" si="3"/>
        <v>1215657.04</v>
      </c>
      <c r="O38" s="51">
        <f t="shared" si="4"/>
        <v>10749249.890000001</v>
      </c>
    </row>
    <row r="39" spans="1:15" x14ac:dyDescent="0.25">
      <c r="A39" s="40" t="s">
        <v>69</v>
      </c>
      <c r="B39" s="40" t="s">
        <v>70</v>
      </c>
      <c r="C39" s="48">
        <v>2401</v>
      </c>
      <c r="D39" s="49">
        <v>355.59</v>
      </c>
      <c r="E39" s="50">
        <f t="shared" si="0"/>
        <v>853771.59</v>
      </c>
      <c r="F39" s="48">
        <v>42330</v>
      </c>
      <c r="G39" s="49">
        <v>352.5</v>
      </c>
      <c r="H39" s="51">
        <f t="shared" si="1"/>
        <v>14921325</v>
      </c>
      <c r="I39" s="48">
        <v>452</v>
      </c>
      <c r="J39" s="49">
        <v>355.59</v>
      </c>
      <c r="K39" s="50">
        <f t="shared" si="2"/>
        <v>160726.68</v>
      </c>
      <c r="L39" s="48">
        <v>7966</v>
      </c>
      <c r="M39" s="49">
        <v>352.5</v>
      </c>
      <c r="N39" s="50">
        <f t="shared" si="3"/>
        <v>2808015</v>
      </c>
      <c r="O39" s="51">
        <f t="shared" si="4"/>
        <v>18743838.27</v>
      </c>
    </row>
    <row r="40" spans="1:15" x14ac:dyDescent="0.25">
      <c r="A40" s="40" t="s">
        <v>71</v>
      </c>
      <c r="B40" s="40" t="s">
        <v>72</v>
      </c>
      <c r="C40" s="48">
        <v>157</v>
      </c>
      <c r="D40" s="49">
        <v>254.41</v>
      </c>
      <c r="E40" s="50">
        <f t="shared" si="0"/>
        <v>39942.370000000003</v>
      </c>
      <c r="F40" s="48">
        <v>27630</v>
      </c>
      <c r="G40" s="49">
        <v>252.32</v>
      </c>
      <c r="H40" s="51">
        <f t="shared" si="1"/>
        <v>6971601.5999999996</v>
      </c>
      <c r="I40" s="48">
        <v>11</v>
      </c>
      <c r="J40" s="49">
        <v>254.41</v>
      </c>
      <c r="K40" s="50">
        <f t="shared" si="2"/>
        <v>2798.5099999999998</v>
      </c>
      <c r="L40" s="48">
        <v>1995</v>
      </c>
      <c r="M40" s="49">
        <v>252.32</v>
      </c>
      <c r="N40" s="50">
        <f t="shared" si="3"/>
        <v>503378.39999999997</v>
      </c>
      <c r="O40" s="51">
        <f t="shared" si="4"/>
        <v>7517720.8799999999</v>
      </c>
    </row>
    <row r="41" spans="1:15" x14ac:dyDescent="0.25">
      <c r="A41" s="40" t="s">
        <v>73</v>
      </c>
      <c r="B41" s="40" t="s">
        <v>74</v>
      </c>
      <c r="C41" s="48">
        <v>26</v>
      </c>
      <c r="D41" s="49">
        <v>216.7</v>
      </c>
      <c r="E41" s="50">
        <f t="shared" si="0"/>
        <v>5634.2</v>
      </c>
      <c r="F41" s="48">
        <v>38490</v>
      </c>
      <c r="G41" s="49">
        <v>214.9</v>
      </c>
      <c r="H41" s="51">
        <f t="shared" si="1"/>
        <v>8271501</v>
      </c>
      <c r="I41" s="48">
        <v>0</v>
      </c>
      <c r="J41" s="49">
        <v>216.7</v>
      </c>
      <c r="K41" s="50">
        <f t="shared" si="2"/>
        <v>0</v>
      </c>
      <c r="L41" s="48">
        <v>561</v>
      </c>
      <c r="M41" s="49">
        <v>214.9</v>
      </c>
      <c r="N41" s="50">
        <f t="shared" si="3"/>
        <v>120558.90000000001</v>
      </c>
      <c r="O41" s="51">
        <f t="shared" si="4"/>
        <v>8397694.0999999996</v>
      </c>
    </row>
    <row r="42" spans="1:15" x14ac:dyDescent="0.25">
      <c r="A42" s="40" t="s">
        <v>75</v>
      </c>
      <c r="B42" s="40" t="s">
        <v>76</v>
      </c>
      <c r="C42" s="48">
        <v>0</v>
      </c>
      <c r="D42" s="49">
        <v>287.18</v>
      </c>
      <c r="E42" s="50">
        <f t="shared" si="0"/>
        <v>0</v>
      </c>
      <c r="F42" s="48">
        <v>4932</v>
      </c>
      <c r="G42" s="49">
        <v>284.81</v>
      </c>
      <c r="H42" s="51">
        <f t="shared" si="1"/>
        <v>1404682.92</v>
      </c>
      <c r="I42" s="48">
        <v>0</v>
      </c>
      <c r="J42" s="49">
        <v>287.18</v>
      </c>
      <c r="K42" s="50">
        <f t="shared" si="2"/>
        <v>0</v>
      </c>
      <c r="L42" s="48">
        <v>3</v>
      </c>
      <c r="M42" s="49">
        <v>284.81</v>
      </c>
      <c r="N42" s="50">
        <f t="shared" si="3"/>
        <v>854.43000000000006</v>
      </c>
      <c r="O42" s="51">
        <f t="shared" si="4"/>
        <v>1405537.3499999999</v>
      </c>
    </row>
    <row r="43" spans="1:15" x14ac:dyDescent="0.25">
      <c r="A43" s="40" t="s">
        <v>77</v>
      </c>
      <c r="B43" s="40" t="s">
        <v>991</v>
      </c>
      <c r="C43" s="48">
        <v>1221</v>
      </c>
      <c r="D43" s="49">
        <v>375.51</v>
      </c>
      <c r="E43" s="50">
        <f t="shared" si="0"/>
        <v>458497.70999999996</v>
      </c>
      <c r="F43" s="48">
        <v>59066</v>
      </c>
      <c r="G43" s="49">
        <v>371.64</v>
      </c>
      <c r="H43" s="51">
        <f t="shared" si="1"/>
        <v>21951288.239999998</v>
      </c>
      <c r="I43" s="48">
        <v>67</v>
      </c>
      <c r="J43" s="49">
        <v>375.51</v>
      </c>
      <c r="K43" s="50">
        <f t="shared" si="2"/>
        <v>25159.17</v>
      </c>
      <c r="L43" s="48">
        <v>3234</v>
      </c>
      <c r="M43" s="49">
        <v>371.64</v>
      </c>
      <c r="N43" s="50">
        <f t="shared" si="3"/>
        <v>1201883.76</v>
      </c>
      <c r="O43" s="51">
        <f t="shared" si="4"/>
        <v>23636828.880000003</v>
      </c>
    </row>
    <row r="44" spans="1:15" x14ac:dyDescent="0.25">
      <c r="A44" s="40" t="s">
        <v>79</v>
      </c>
      <c r="B44" s="40" t="s">
        <v>80</v>
      </c>
      <c r="C44" s="48">
        <v>870</v>
      </c>
      <c r="D44" s="49">
        <v>437.84</v>
      </c>
      <c r="E44" s="50">
        <f t="shared" si="0"/>
        <v>380920.8</v>
      </c>
      <c r="F44" s="48">
        <v>29647</v>
      </c>
      <c r="G44" s="49">
        <v>433.29</v>
      </c>
      <c r="H44" s="51">
        <f t="shared" si="1"/>
        <v>12845748.630000001</v>
      </c>
      <c r="I44" s="48">
        <v>218</v>
      </c>
      <c r="J44" s="49">
        <v>437.84</v>
      </c>
      <c r="K44" s="50">
        <f t="shared" si="2"/>
        <v>95449.12</v>
      </c>
      <c r="L44" s="48">
        <v>7420</v>
      </c>
      <c r="M44" s="49">
        <v>433.29</v>
      </c>
      <c r="N44" s="50">
        <f t="shared" si="3"/>
        <v>3215011.8000000003</v>
      </c>
      <c r="O44" s="51">
        <f t="shared" si="4"/>
        <v>16537130.350000001</v>
      </c>
    </row>
    <row r="45" spans="1:15" x14ac:dyDescent="0.25">
      <c r="A45" s="40" t="s">
        <v>81</v>
      </c>
      <c r="B45" s="40" t="s">
        <v>992</v>
      </c>
      <c r="C45" s="48">
        <v>770</v>
      </c>
      <c r="D45" s="49">
        <v>336.24</v>
      </c>
      <c r="E45" s="50">
        <f t="shared" si="0"/>
        <v>258904.80000000002</v>
      </c>
      <c r="F45" s="48">
        <v>33297</v>
      </c>
      <c r="G45" s="49">
        <v>332.96</v>
      </c>
      <c r="H45" s="51">
        <f t="shared" si="1"/>
        <v>11086569.119999999</v>
      </c>
      <c r="I45" s="48">
        <v>65</v>
      </c>
      <c r="J45" s="49">
        <v>336.24</v>
      </c>
      <c r="K45" s="50">
        <f t="shared" si="2"/>
        <v>21855.600000000002</v>
      </c>
      <c r="L45" s="48">
        <v>2797</v>
      </c>
      <c r="M45" s="49">
        <v>332.96</v>
      </c>
      <c r="N45" s="50">
        <f t="shared" si="3"/>
        <v>931289.12</v>
      </c>
      <c r="O45" s="51">
        <f t="shared" si="4"/>
        <v>12298618.639999999</v>
      </c>
    </row>
    <row r="46" spans="1:15" x14ac:dyDescent="0.25">
      <c r="A46" s="40" t="s">
        <v>1150</v>
      </c>
      <c r="B46" s="40" t="s">
        <v>83</v>
      </c>
      <c r="C46" s="48">
        <v>18357</v>
      </c>
      <c r="D46" s="49">
        <v>398.35</v>
      </c>
      <c r="E46" s="50">
        <f t="shared" si="0"/>
        <v>7312510.9500000002</v>
      </c>
      <c r="F46" s="48">
        <v>80037</v>
      </c>
      <c r="G46" s="49">
        <v>395.37</v>
      </c>
      <c r="H46" s="51">
        <f t="shared" si="1"/>
        <v>31644228.690000001</v>
      </c>
      <c r="I46" s="48">
        <v>6912</v>
      </c>
      <c r="J46" s="49">
        <v>398.35</v>
      </c>
      <c r="K46" s="50">
        <f t="shared" si="2"/>
        <v>2753395.2</v>
      </c>
      <c r="L46" s="48">
        <v>30135</v>
      </c>
      <c r="M46" s="49">
        <v>395.37</v>
      </c>
      <c r="N46" s="50">
        <f t="shared" si="3"/>
        <v>11914474.949999999</v>
      </c>
      <c r="O46" s="51">
        <f t="shared" si="4"/>
        <v>53624609.790000007</v>
      </c>
    </row>
    <row r="47" spans="1:15" x14ac:dyDescent="0.25">
      <c r="A47" s="40" t="s">
        <v>84</v>
      </c>
      <c r="B47" s="40" t="s">
        <v>85</v>
      </c>
      <c r="C47" s="48">
        <v>6077</v>
      </c>
      <c r="D47" s="49">
        <v>257.08</v>
      </c>
      <c r="E47" s="50">
        <f t="shared" si="0"/>
        <v>1562275.16</v>
      </c>
      <c r="F47" s="48">
        <v>18355</v>
      </c>
      <c r="G47" s="49">
        <v>254.8</v>
      </c>
      <c r="H47" s="51">
        <f t="shared" si="1"/>
        <v>4676854</v>
      </c>
      <c r="I47" s="48">
        <v>106</v>
      </c>
      <c r="J47" s="49">
        <v>257.08</v>
      </c>
      <c r="K47" s="50">
        <f t="shared" si="2"/>
        <v>27250.48</v>
      </c>
      <c r="L47" s="48">
        <v>322</v>
      </c>
      <c r="M47" s="49">
        <v>254.8</v>
      </c>
      <c r="N47" s="50">
        <f t="shared" si="3"/>
        <v>82045.600000000006</v>
      </c>
      <c r="O47" s="51">
        <f t="shared" si="4"/>
        <v>6348425.2400000002</v>
      </c>
    </row>
    <row r="48" spans="1:15" x14ac:dyDescent="0.25">
      <c r="A48" s="40" t="s">
        <v>86</v>
      </c>
      <c r="B48" s="40" t="s">
        <v>87</v>
      </c>
      <c r="C48" s="48">
        <v>0</v>
      </c>
      <c r="D48" s="49">
        <v>196.63</v>
      </c>
      <c r="E48" s="50">
        <f t="shared" si="0"/>
        <v>0</v>
      </c>
      <c r="F48" s="48">
        <v>23772</v>
      </c>
      <c r="G48" s="49">
        <v>194.97</v>
      </c>
      <c r="H48" s="51">
        <f t="shared" si="1"/>
        <v>4634826.84</v>
      </c>
      <c r="I48" s="48">
        <v>0</v>
      </c>
      <c r="J48" s="49">
        <v>196.63</v>
      </c>
      <c r="K48" s="50">
        <f t="shared" si="2"/>
        <v>0</v>
      </c>
      <c r="L48" s="48">
        <v>120</v>
      </c>
      <c r="M48" s="49">
        <v>194.97</v>
      </c>
      <c r="N48" s="50">
        <f t="shared" si="3"/>
        <v>23396.400000000001</v>
      </c>
      <c r="O48" s="51">
        <f t="shared" si="4"/>
        <v>4658223.24</v>
      </c>
    </row>
    <row r="49" spans="1:15" x14ac:dyDescent="0.25">
      <c r="A49" s="40" t="s">
        <v>89</v>
      </c>
      <c r="B49" s="40" t="s">
        <v>90</v>
      </c>
      <c r="C49" s="48">
        <v>0</v>
      </c>
      <c r="D49" s="49">
        <v>307.32</v>
      </c>
      <c r="E49" s="50">
        <f t="shared" si="0"/>
        <v>0</v>
      </c>
      <c r="F49" s="48">
        <v>7889</v>
      </c>
      <c r="G49" s="49">
        <v>304.3</v>
      </c>
      <c r="H49" s="51">
        <f t="shared" si="1"/>
        <v>2400622.7000000002</v>
      </c>
      <c r="I49" s="48">
        <v>0</v>
      </c>
      <c r="J49" s="49">
        <v>307.32</v>
      </c>
      <c r="K49" s="50">
        <f t="shared" si="2"/>
        <v>0</v>
      </c>
      <c r="L49" s="48">
        <v>0</v>
      </c>
      <c r="M49" s="49">
        <v>304.3</v>
      </c>
      <c r="N49" s="50">
        <f t="shared" si="3"/>
        <v>0</v>
      </c>
      <c r="O49" s="51">
        <f t="shared" si="4"/>
        <v>2400622.7000000002</v>
      </c>
    </row>
    <row r="50" spans="1:15" x14ac:dyDescent="0.25">
      <c r="A50" s="40" t="s">
        <v>91</v>
      </c>
      <c r="B50" s="40" t="s">
        <v>92</v>
      </c>
      <c r="C50" s="48">
        <v>1729</v>
      </c>
      <c r="D50" s="49">
        <v>252.1</v>
      </c>
      <c r="E50" s="50">
        <f t="shared" si="0"/>
        <v>435880.89999999997</v>
      </c>
      <c r="F50" s="48">
        <v>20432</v>
      </c>
      <c r="G50" s="49">
        <v>249.85</v>
      </c>
      <c r="H50" s="51">
        <f t="shared" si="1"/>
        <v>5104935.2</v>
      </c>
      <c r="I50" s="48">
        <v>322</v>
      </c>
      <c r="J50" s="49">
        <v>252.1</v>
      </c>
      <c r="K50" s="50">
        <f t="shared" si="2"/>
        <v>81176.2</v>
      </c>
      <c r="L50" s="48">
        <v>3809</v>
      </c>
      <c r="M50" s="49">
        <v>249.85</v>
      </c>
      <c r="N50" s="50">
        <f t="shared" si="3"/>
        <v>951678.65</v>
      </c>
      <c r="O50" s="51">
        <f t="shared" si="4"/>
        <v>6573670.9500000011</v>
      </c>
    </row>
    <row r="51" spans="1:15" x14ac:dyDescent="0.25">
      <c r="A51" s="40" t="s">
        <v>1388</v>
      </c>
      <c r="B51" s="40" t="s">
        <v>1375</v>
      </c>
      <c r="C51" s="48">
        <v>702</v>
      </c>
      <c r="D51" s="49">
        <v>247.05</v>
      </c>
      <c r="E51" s="50">
        <f t="shared" si="0"/>
        <v>173429.1</v>
      </c>
      <c r="F51" s="48">
        <v>21986</v>
      </c>
      <c r="G51" s="49">
        <v>244.72</v>
      </c>
      <c r="H51" s="51">
        <f t="shared" si="1"/>
        <v>5380413.9199999999</v>
      </c>
      <c r="I51" s="48">
        <v>56</v>
      </c>
      <c r="J51" s="49">
        <v>247.05</v>
      </c>
      <c r="K51" s="50">
        <f t="shared" si="2"/>
        <v>13834.800000000001</v>
      </c>
      <c r="L51" s="48">
        <v>1763</v>
      </c>
      <c r="M51" s="49">
        <v>244.72</v>
      </c>
      <c r="N51" s="50">
        <f t="shared" si="3"/>
        <v>431441.36</v>
      </c>
      <c r="O51" s="51">
        <f t="shared" si="4"/>
        <v>5999119.1799999997</v>
      </c>
    </row>
    <row r="52" spans="1:15" x14ac:dyDescent="0.25">
      <c r="A52" s="40" t="s">
        <v>94</v>
      </c>
      <c r="B52" s="40" t="s">
        <v>95</v>
      </c>
      <c r="C52" s="48">
        <v>2955</v>
      </c>
      <c r="D52" s="49">
        <v>278.79000000000002</v>
      </c>
      <c r="E52" s="50">
        <f t="shared" si="0"/>
        <v>823824.45000000007</v>
      </c>
      <c r="F52" s="48">
        <v>26885</v>
      </c>
      <c r="G52" s="49">
        <v>276.36</v>
      </c>
      <c r="H52" s="51">
        <f t="shared" si="1"/>
        <v>7429938.6000000006</v>
      </c>
      <c r="I52" s="48">
        <v>342</v>
      </c>
      <c r="J52" s="49">
        <v>278.79000000000002</v>
      </c>
      <c r="K52" s="50">
        <f t="shared" si="2"/>
        <v>95346.180000000008</v>
      </c>
      <c r="L52" s="48">
        <v>3107</v>
      </c>
      <c r="M52" s="49">
        <v>276.36</v>
      </c>
      <c r="N52" s="50">
        <f t="shared" si="3"/>
        <v>858650.52</v>
      </c>
      <c r="O52" s="51">
        <f t="shared" si="4"/>
        <v>9207759.75</v>
      </c>
    </row>
    <row r="53" spans="1:15" x14ac:dyDescent="0.25">
      <c r="A53" s="40" t="s">
        <v>1151</v>
      </c>
      <c r="B53" s="40" t="s">
        <v>1196</v>
      </c>
      <c r="C53" s="48">
        <v>9316</v>
      </c>
      <c r="D53" s="49">
        <v>281.24</v>
      </c>
      <c r="E53" s="50">
        <f t="shared" si="0"/>
        <v>2620031.8400000003</v>
      </c>
      <c r="F53" s="48">
        <v>61928</v>
      </c>
      <c r="G53" s="49">
        <v>278.8</v>
      </c>
      <c r="H53" s="51">
        <f t="shared" si="1"/>
        <v>17265526.400000002</v>
      </c>
      <c r="I53" s="48">
        <v>1903</v>
      </c>
      <c r="J53" s="49">
        <v>281.24</v>
      </c>
      <c r="K53" s="50">
        <f t="shared" si="2"/>
        <v>535199.72</v>
      </c>
      <c r="L53" s="48">
        <v>12649</v>
      </c>
      <c r="M53" s="49">
        <v>278.8</v>
      </c>
      <c r="N53" s="50">
        <f t="shared" si="3"/>
        <v>3526541.2</v>
      </c>
      <c r="O53" s="51">
        <f t="shared" si="4"/>
        <v>23947299.16</v>
      </c>
    </row>
    <row r="54" spans="1:15" x14ac:dyDescent="0.25">
      <c r="A54" s="40" t="s">
        <v>103</v>
      </c>
      <c r="B54" s="40" t="s">
        <v>1376</v>
      </c>
      <c r="C54" s="48">
        <v>217</v>
      </c>
      <c r="D54" s="49">
        <v>215.4</v>
      </c>
      <c r="E54" s="50">
        <f t="shared" si="0"/>
        <v>46741.8</v>
      </c>
      <c r="F54" s="48">
        <v>18639</v>
      </c>
      <c r="G54" s="49">
        <v>213.54</v>
      </c>
      <c r="H54" s="51">
        <f t="shared" si="1"/>
        <v>3980172.06</v>
      </c>
      <c r="I54" s="48">
        <v>27</v>
      </c>
      <c r="J54" s="49">
        <v>215.4</v>
      </c>
      <c r="K54" s="50">
        <f t="shared" si="2"/>
        <v>5815.8</v>
      </c>
      <c r="L54" s="48">
        <v>2317</v>
      </c>
      <c r="M54" s="49">
        <v>213.54</v>
      </c>
      <c r="N54" s="50">
        <f t="shared" si="3"/>
        <v>494772.18</v>
      </c>
      <c r="O54" s="51">
        <f t="shared" si="4"/>
        <v>4527501.84</v>
      </c>
    </row>
    <row r="55" spans="1:15" x14ac:dyDescent="0.25">
      <c r="A55" s="40" t="s">
        <v>96</v>
      </c>
      <c r="B55" s="40" t="s">
        <v>97</v>
      </c>
      <c r="C55" s="48">
        <v>4612</v>
      </c>
      <c r="D55" s="49">
        <v>446.53</v>
      </c>
      <c r="E55" s="50">
        <f t="shared" si="0"/>
        <v>2059396.3599999999</v>
      </c>
      <c r="F55" s="48">
        <v>84645</v>
      </c>
      <c r="G55" s="49">
        <v>442.86</v>
      </c>
      <c r="H55" s="51">
        <f t="shared" si="1"/>
        <v>37485884.700000003</v>
      </c>
      <c r="I55" s="48">
        <v>1149</v>
      </c>
      <c r="J55" s="49">
        <v>446.53</v>
      </c>
      <c r="K55" s="50">
        <f t="shared" si="2"/>
        <v>513062.97</v>
      </c>
      <c r="L55" s="48">
        <v>21094</v>
      </c>
      <c r="M55" s="49">
        <v>442.86</v>
      </c>
      <c r="N55" s="50">
        <f t="shared" si="3"/>
        <v>9341688.8399999999</v>
      </c>
      <c r="O55" s="51">
        <f t="shared" si="4"/>
        <v>49400032.870000005</v>
      </c>
    </row>
    <row r="56" spans="1:15" x14ac:dyDescent="0.25">
      <c r="A56" s="40" t="s">
        <v>1274</v>
      </c>
      <c r="B56" s="40" t="s">
        <v>98</v>
      </c>
      <c r="C56" s="48">
        <v>2041</v>
      </c>
      <c r="D56" s="49">
        <v>310.29000000000002</v>
      </c>
      <c r="E56" s="50">
        <f t="shared" si="0"/>
        <v>633301.89</v>
      </c>
      <c r="F56" s="48">
        <v>21279</v>
      </c>
      <c r="G56" s="49">
        <v>307.32</v>
      </c>
      <c r="H56" s="51">
        <f t="shared" si="1"/>
        <v>6539462.2800000003</v>
      </c>
      <c r="I56" s="48">
        <v>229</v>
      </c>
      <c r="J56" s="49">
        <v>310.29000000000002</v>
      </c>
      <c r="K56" s="50">
        <f t="shared" si="2"/>
        <v>71056.41</v>
      </c>
      <c r="L56" s="48">
        <v>2393</v>
      </c>
      <c r="M56" s="49">
        <v>307.32</v>
      </c>
      <c r="N56" s="50">
        <f t="shared" si="3"/>
        <v>735416.76</v>
      </c>
      <c r="O56" s="51">
        <f t="shared" si="4"/>
        <v>7979237.3399999999</v>
      </c>
    </row>
    <row r="57" spans="1:15" x14ac:dyDescent="0.25">
      <c r="A57" s="40" t="s">
        <v>99</v>
      </c>
      <c r="B57" s="40" t="s">
        <v>100</v>
      </c>
      <c r="C57" s="48">
        <v>406</v>
      </c>
      <c r="D57" s="49">
        <v>253.9</v>
      </c>
      <c r="E57" s="50">
        <f t="shared" si="0"/>
        <v>103083.40000000001</v>
      </c>
      <c r="F57" s="48">
        <v>53670</v>
      </c>
      <c r="G57" s="49">
        <v>251.61</v>
      </c>
      <c r="H57" s="51">
        <f t="shared" si="1"/>
        <v>13503908.700000001</v>
      </c>
      <c r="I57" s="48">
        <v>51</v>
      </c>
      <c r="J57" s="49">
        <v>253.9</v>
      </c>
      <c r="K57" s="50">
        <f t="shared" si="2"/>
        <v>12948.9</v>
      </c>
      <c r="L57" s="48">
        <v>6703</v>
      </c>
      <c r="M57" s="49">
        <v>251.61</v>
      </c>
      <c r="N57" s="50">
        <f t="shared" si="3"/>
        <v>1686541.83</v>
      </c>
      <c r="O57" s="51">
        <f t="shared" si="4"/>
        <v>15306482.830000002</v>
      </c>
    </row>
    <row r="58" spans="1:15" x14ac:dyDescent="0.25">
      <c r="A58" s="40" t="s">
        <v>101</v>
      </c>
      <c r="B58" s="40" t="s">
        <v>993</v>
      </c>
      <c r="C58" s="48">
        <v>7704</v>
      </c>
      <c r="D58" s="49">
        <v>254.78</v>
      </c>
      <c r="E58" s="50">
        <f t="shared" si="0"/>
        <v>1962825.12</v>
      </c>
      <c r="F58" s="48">
        <v>73520</v>
      </c>
      <c r="G58" s="49">
        <v>252.64</v>
      </c>
      <c r="H58" s="51">
        <f t="shared" si="1"/>
        <v>18574092.800000001</v>
      </c>
      <c r="I58" s="48">
        <v>1022</v>
      </c>
      <c r="J58" s="49">
        <v>254.78</v>
      </c>
      <c r="K58" s="50">
        <f t="shared" si="2"/>
        <v>260385.16</v>
      </c>
      <c r="L58" s="48">
        <v>9753</v>
      </c>
      <c r="M58" s="49">
        <v>252.64</v>
      </c>
      <c r="N58" s="50">
        <f t="shared" si="3"/>
        <v>2463997.92</v>
      </c>
      <c r="O58" s="51">
        <f t="shared" si="4"/>
        <v>23261301</v>
      </c>
    </row>
    <row r="59" spans="1:15" x14ac:dyDescent="0.25">
      <c r="A59" s="40" t="s">
        <v>106</v>
      </c>
      <c r="B59" s="40" t="s">
        <v>994</v>
      </c>
      <c r="C59" s="48">
        <v>3005</v>
      </c>
      <c r="D59" s="49">
        <v>314.7</v>
      </c>
      <c r="E59" s="50">
        <f t="shared" si="0"/>
        <v>945673.5</v>
      </c>
      <c r="F59" s="48">
        <v>42831</v>
      </c>
      <c r="G59" s="49">
        <v>311.95999999999998</v>
      </c>
      <c r="H59" s="51">
        <f t="shared" si="1"/>
        <v>13361558.76</v>
      </c>
      <c r="I59" s="48">
        <v>821</v>
      </c>
      <c r="J59" s="49">
        <v>314.7</v>
      </c>
      <c r="K59" s="50">
        <f t="shared" si="2"/>
        <v>258368.69999999998</v>
      </c>
      <c r="L59" s="48">
        <v>11697</v>
      </c>
      <c r="M59" s="49">
        <v>311.95999999999998</v>
      </c>
      <c r="N59" s="50">
        <f t="shared" si="3"/>
        <v>3648996.1199999996</v>
      </c>
      <c r="O59" s="51">
        <f t="shared" si="4"/>
        <v>18214597.079999998</v>
      </c>
    </row>
    <row r="60" spans="1:15" x14ac:dyDescent="0.25">
      <c r="A60" s="40" t="s">
        <v>108</v>
      </c>
      <c r="B60" s="40" t="s">
        <v>109</v>
      </c>
      <c r="C60" s="48">
        <v>4108</v>
      </c>
      <c r="D60" s="49">
        <v>389.83</v>
      </c>
      <c r="E60" s="50">
        <f t="shared" si="0"/>
        <v>1601421.64</v>
      </c>
      <c r="F60" s="48">
        <v>27861</v>
      </c>
      <c r="G60" s="49">
        <v>386.17</v>
      </c>
      <c r="H60" s="51">
        <f t="shared" si="1"/>
        <v>10759082.370000001</v>
      </c>
      <c r="I60" s="48">
        <v>1347</v>
      </c>
      <c r="J60" s="49">
        <v>389.83</v>
      </c>
      <c r="K60" s="50">
        <f t="shared" si="2"/>
        <v>525101.01</v>
      </c>
      <c r="L60" s="48">
        <v>9136</v>
      </c>
      <c r="M60" s="49">
        <v>386.17</v>
      </c>
      <c r="N60" s="50">
        <f t="shared" si="3"/>
        <v>3528049.12</v>
      </c>
      <c r="O60" s="51">
        <f t="shared" si="4"/>
        <v>16413654.140000001</v>
      </c>
    </row>
    <row r="61" spans="1:15" x14ac:dyDescent="0.25">
      <c r="A61" s="40" t="s">
        <v>111</v>
      </c>
      <c r="B61" s="40" t="s">
        <v>112</v>
      </c>
      <c r="C61" s="48">
        <v>11455</v>
      </c>
      <c r="D61" s="49">
        <v>343.3</v>
      </c>
      <c r="E61" s="50">
        <f t="shared" si="0"/>
        <v>3932501.5</v>
      </c>
      <c r="F61" s="48">
        <v>43414</v>
      </c>
      <c r="G61" s="49">
        <v>339.77</v>
      </c>
      <c r="H61" s="51">
        <f t="shared" si="1"/>
        <v>14750774.779999999</v>
      </c>
      <c r="I61" s="48">
        <v>4966</v>
      </c>
      <c r="J61" s="49">
        <v>343.3</v>
      </c>
      <c r="K61" s="50">
        <f t="shared" si="2"/>
        <v>1704827.8</v>
      </c>
      <c r="L61" s="48">
        <v>18821</v>
      </c>
      <c r="M61" s="49">
        <v>339.77</v>
      </c>
      <c r="N61" s="50">
        <f t="shared" si="3"/>
        <v>6394811.1699999999</v>
      </c>
      <c r="O61" s="51">
        <f t="shared" si="4"/>
        <v>26782915.25</v>
      </c>
    </row>
    <row r="62" spans="1:15" x14ac:dyDescent="0.25">
      <c r="A62" s="40" t="s">
        <v>110</v>
      </c>
      <c r="B62" s="40" t="s">
        <v>1197</v>
      </c>
      <c r="C62" s="48">
        <v>5190</v>
      </c>
      <c r="D62" s="49">
        <v>287.22000000000003</v>
      </c>
      <c r="E62" s="50">
        <f t="shared" si="0"/>
        <v>1490671.8</v>
      </c>
      <c r="F62" s="48">
        <v>20489</v>
      </c>
      <c r="G62" s="49">
        <v>284.64999999999998</v>
      </c>
      <c r="H62" s="51">
        <f t="shared" si="1"/>
        <v>5832193.8499999996</v>
      </c>
      <c r="I62" s="48">
        <v>1572</v>
      </c>
      <c r="J62" s="49">
        <v>287.22000000000003</v>
      </c>
      <c r="K62" s="50">
        <f t="shared" si="2"/>
        <v>451509.84</v>
      </c>
      <c r="L62" s="48">
        <v>6208</v>
      </c>
      <c r="M62" s="49">
        <v>284.64999999999998</v>
      </c>
      <c r="N62" s="50">
        <f t="shared" si="3"/>
        <v>1767107.2</v>
      </c>
      <c r="O62" s="51">
        <f t="shared" si="4"/>
        <v>9541482.6899999995</v>
      </c>
    </row>
    <row r="63" spans="1:15" x14ac:dyDescent="0.25">
      <c r="A63" s="40" t="s">
        <v>113</v>
      </c>
      <c r="B63" s="40" t="s">
        <v>995</v>
      </c>
      <c r="C63" s="48">
        <v>0</v>
      </c>
      <c r="D63" s="49">
        <v>318.73</v>
      </c>
      <c r="E63" s="50">
        <f t="shared" si="0"/>
        <v>0</v>
      </c>
      <c r="F63" s="48">
        <v>18060</v>
      </c>
      <c r="G63" s="49">
        <v>315.76</v>
      </c>
      <c r="H63" s="51">
        <f t="shared" si="1"/>
        <v>5702625.5999999996</v>
      </c>
      <c r="I63" s="48">
        <v>0</v>
      </c>
      <c r="J63" s="49">
        <v>318.73</v>
      </c>
      <c r="K63" s="50">
        <f t="shared" si="2"/>
        <v>0</v>
      </c>
      <c r="L63" s="48">
        <v>1750</v>
      </c>
      <c r="M63" s="49">
        <v>315.76</v>
      </c>
      <c r="N63" s="50">
        <f t="shared" si="3"/>
        <v>552580</v>
      </c>
      <c r="O63" s="51">
        <f t="shared" si="4"/>
        <v>6255205.5999999996</v>
      </c>
    </row>
    <row r="64" spans="1:15" x14ac:dyDescent="0.25">
      <c r="A64" s="40" t="s">
        <v>115</v>
      </c>
      <c r="B64" s="40" t="s">
        <v>996</v>
      </c>
      <c r="C64" s="48">
        <v>18797</v>
      </c>
      <c r="D64" s="49">
        <v>310.57</v>
      </c>
      <c r="E64" s="50">
        <f t="shared" si="0"/>
        <v>5837784.29</v>
      </c>
      <c r="F64" s="48">
        <v>51376</v>
      </c>
      <c r="G64" s="49">
        <v>307.86</v>
      </c>
      <c r="H64" s="51">
        <f t="shared" si="1"/>
        <v>15816615.360000001</v>
      </c>
      <c r="I64" s="48">
        <v>7658</v>
      </c>
      <c r="J64" s="49">
        <v>310.57</v>
      </c>
      <c r="K64" s="50">
        <f t="shared" si="2"/>
        <v>2378345.06</v>
      </c>
      <c r="L64" s="48">
        <v>20929</v>
      </c>
      <c r="M64" s="49">
        <v>307.86</v>
      </c>
      <c r="N64" s="50">
        <f t="shared" si="3"/>
        <v>6443201.9400000004</v>
      </c>
      <c r="O64" s="51">
        <f t="shared" si="4"/>
        <v>30475946.650000002</v>
      </c>
    </row>
    <row r="65" spans="1:15" x14ac:dyDescent="0.25">
      <c r="A65" s="40" t="s">
        <v>117</v>
      </c>
      <c r="B65" s="40" t="s">
        <v>997</v>
      </c>
      <c r="C65" s="48">
        <v>7003</v>
      </c>
      <c r="D65" s="49">
        <v>350.75</v>
      </c>
      <c r="E65" s="50">
        <f t="shared" si="0"/>
        <v>2456302.25</v>
      </c>
      <c r="F65" s="48">
        <v>45053</v>
      </c>
      <c r="G65" s="49">
        <v>347.63</v>
      </c>
      <c r="H65" s="51">
        <f t="shared" si="1"/>
        <v>15661774.390000001</v>
      </c>
      <c r="I65" s="48">
        <v>2231</v>
      </c>
      <c r="J65" s="49">
        <v>350.75</v>
      </c>
      <c r="K65" s="50">
        <f t="shared" si="2"/>
        <v>782523.25</v>
      </c>
      <c r="L65" s="48">
        <v>14355</v>
      </c>
      <c r="M65" s="49">
        <v>347.63</v>
      </c>
      <c r="N65" s="50">
        <f t="shared" si="3"/>
        <v>4990228.6500000004</v>
      </c>
      <c r="O65" s="51">
        <f t="shared" si="4"/>
        <v>23890828.539999999</v>
      </c>
    </row>
    <row r="66" spans="1:15" x14ac:dyDescent="0.25">
      <c r="A66" s="40" t="s">
        <v>119</v>
      </c>
      <c r="B66" s="40" t="s">
        <v>120</v>
      </c>
      <c r="C66" s="48">
        <v>12329</v>
      </c>
      <c r="D66" s="49">
        <v>285.74</v>
      </c>
      <c r="E66" s="50">
        <f t="shared" si="0"/>
        <v>3522888.46</v>
      </c>
      <c r="F66" s="48">
        <v>35354</v>
      </c>
      <c r="G66" s="49">
        <v>283.14999999999998</v>
      </c>
      <c r="H66" s="51">
        <f t="shared" si="1"/>
        <v>10010485.1</v>
      </c>
      <c r="I66" s="48">
        <v>5472</v>
      </c>
      <c r="J66" s="49">
        <v>285.74</v>
      </c>
      <c r="K66" s="50">
        <f t="shared" si="2"/>
        <v>1563569.28</v>
      </c>
      <c r="L66" s="48">
        <v>15693</v>
      </c>
      <c r="M66" s="49">
        <v>283.14999999999998</v>
      </c>
      <c r="N66" s="50">
        <f t="shared" si="3"/>
        <v>4443472.9499999993</v>
      </c>
      <c r="O66" s="51">
        <f t="shared" si="4"/>
        <v>19540415.789999999</v>
      </c>
    </row>
    <row r="67" spans="1:15" x14ac:dyDescent="0.25">
      <c r="A67" s="40" t="s">
        <v>121</v>
      </c>
      <c r="B67" s="40" t="s">
        <v>122</v>
      </c>
      <c r="C67" s="48">
        <v>6726</v>
      </c>
      <c r="D67" s="49">
        <v>270.52</v>
      </c>
      <c r="E67" s="50">
        <f t="shared" si="0"/>
        <v>1819517.5199999998</v>
      </c>
      <c r="F67" s="48">
        <v>25001</v>
      </c>
      <c r="G67" s="49">
        <v>268.16000000000003</v>
      </c>
      <c r="H67" s="51">
        <f t="shared" si="1"/>
        <v>6704268.1600000011</v>
      </c>
      <c r="I67" s="48">
        <v>893</v>
      </c>
      <c r="J67" s="49">
        <v>270.52</v>
      </c>
      <c r="K67" s="50">
        <f t="shared" si="2"/>
        <v>241574.36</v>
      </c>
      <c r="L67" s="48">
        <v>3319</v>
      </c>
      <c r="M67" s="49">
        <v>268.16000000000003</v>
      </c>
      <c r="N67" s="50">
        <f t="shared" si="3"/>
        <v>890023.04</v>
      </c>
      <c r="O67" s="51">
        <f t="shared" si="4"/>
        <v>9655383.0800000019</v>
      </c>
    </row>
    <row r="68" spans="1:15" x14ac:dyDescent="0.25">
      <c r="A68" s="40" t="s">
        <v>123</v>
      </c>
      <c r="B68" s="40" t="s">
        <v>124</v>
      </c>
      <c r="C68" s="48">
        <v>3983</v>
      </c>
      <c r="D68" s="49">
        <v>396.63</v>
      </c>
      <c r="E68" s="50">
        <f t="shared" si="0"/>
        <v>1579777.29</v>
      </c>
      <c r="F68" s="48">
        <v>24018</v>
      </c>
      <c r="G68" s="49">
        <v>392.42</v>
      </c>
      <c r="H68" s="51">
        <f t="shared" si="1"/>
        <v>9425143.5600000005</v>
      </c>
      <c r="I68" s="48">
        <v>1172</v>
      </c>
      <c r="J68" s="49">
        <v>396.63</v>
      </c>
      <c r="K68" s="50">
        <f t="shared" si="2"/>
        <v>464850.36</v>
      </c>
      <c r="L68" s="48">
        <v>7064</v>
      </c>
      <c r="M68" s="49">
        <v>392.42</v>
      </c>
      <c r="N68" s="50">
        <f t="shared" si="3"/>
        <v>2772054.88</v>
      </c>
      <c r="O68" s="51">
        <f t="shared" si="4"/>
        <v>14241826.09</v>
      </c>
    </row>
    <row r="69" spans="1:15" x14ac:dyDescent="0.25">
      <c r="A69" s="40" t="s">
        <v>1152</v>
      </c>
      <c r="B69" s="40" t="s">
        <v>125</v>
      </c>
      <c r="C69" s="48">
        <v>12198</v>
      </c>
      <c r="D69" s="49">
        <v>344.81</v>
      </c>
      <c r="E69" s="50">
        <f t="shared" si="0"/>
        <v>4205992.38</v>
      </c>
      <c r="F69" s="48">
        <v>62736</v>
      </c>
      <c r="G69" s="49">
        <v>341.44</v>
      </c>
      <c r="H69" s="51">
        <f t="shared" si="1"/>
        <v>21420579.84</v>
      </c>
      <c r="I69" s="48">
        <v>1730</v>
      </c>
      <c r="J69" s="49">
        <v>344.81</v>
      </c>
      <c r="K69" s="50">
        <f t="shared" si="2"/>
        <v>596521.30000000005</v>
      </c>
      <c r="L69" s="48">
        <v>8896</v>
      </c>
      <c r="M69" s="49">
        <v>341.44</v>
      </c>
      <c r="N69" s="50">
        <f t="shared" si="3"/>
        <v>3037450.2399999998</v>
      </c>
      <c r="O69" s="51">
        <f t="shared" si="4"/>
        <v>29260543.759999998</v>
      </c>
    </row>
    <row r="70" spans="1:15" x14ac:dyDescent="0.25">
      <c r="A70" s="40" t="s">
        <v>126</v>
      </c>
      <c r="B70" s="40" t="s">
        <v>998</v>
      </c>
      <c r="C70" s="48">
        <v>0</v>
      </c>
      <c r="D70" s="49">
        <v>203.52</v>
      </c>
      <c r="E70" s="50">
        <f t="shared" si="0"/>
        <v>0</v>
      </c>
      <c r="F70" s="48">
        <v>33505</v>
      </c>
      <c r="G70" s="49">
        <v>201.63</v>
      </c>
      <c r="H70" s="51">
        <f t="shared" si="1"/>
        <v>6755613.1499999994</v>
      </c>
      <c r="I70" s="48">
        <v>0</v>
      </c>
      <c r="J70" s="49">
        <v>203.52</v>
      </c>
      <c r="K70" s="50">
        <f t="shared" si="2"/>
        <v>0</v>
      </c>
      <c r="L70" s="48">
        <v>719</v>
      </c>
      <c r="M70" s="49">
        <v>201.63</v>
      </c>
      <c r="N70" s="50">
        <f t="shared" si="3"/>
        <v>144971.97</v>
      </c>
      <c r="O70" s="51">
        <f t="shared" si="4"/>
        <v>6900585.1199999992</v>
      </c>
    </row>
    <row r="71" spans="1:15" x14ac:dyDescent="0.25">
      <c r="A71" s="40" t="s">
        <v>1275</v>
      </c>
      <c r="B71" s="40" t="s">
        <v>999</v>
      </c>
      <c r="C71" s="48">
        <v>1016</v>
      </c>
      <c r="D71" s="49">
        <v>349.18</v>
      </c>
      <c r="E71" s="50">
        <f t="shared" si="0"/>
        <v>354766.88</v>
      </c>
      <c r="F71" s="48">
        <v>46992</v>
      </c>
      <c r="G71" s="49">
        <v>346.23</v>
      </c>
      <c r="H71" s="51">
        <f t="shared" si="1"/>
        <v>16270040.16</v>
      </c>
      <c r="I71" s="48">
        <v>348</v>
      </c>
      <c r="J71" s="49">
        <v>349.18</v>
      </c>
      <c r="K71" s="50">
        <f t="shared" si="2"/>
        <v>121514.64</v>
      </c>
      <c r="L71" s="48">
        <v>16102</v>
      </c>
      <c r="M71" s="49">
        <v>346.23</v>
      </c>
      <c r="N71" s="50">
        <f t="shared" si="3"/>
        <v>5574995.46</v>
      </c>
      <c r="O71" s="51">
        <f t="shared" si="4"/>
        <v>22321317.140000001</v>
      </c>
    </row>
    <row r="72" spans="1:15" x14ac:dyDescent="0.25">
      <c r="A72" s="40" t="s">
        <v>128</v>
      </c>
      <c r="B72" s="40" t="s">
        <v>129</v>
      </c>
      <c r="C72" s="48">
        <v>5228</v>
      </c>
      <c r="D72" s="49">
        <v>343.74</v>
      </c>
      <c r="E72" s="50">
        <f t="shared" si="0"/>
        <v>1797072.72</v>
      </c>
      <c r="F72" s="48">
        <v>41392</v>
      </c>
      <c r="G72" s="49">
        <v>341.73</v>
      </c>
      <c r="H72" s="51">
        <f t="shared" si="1"/>
        <v>14144888.16</v>
      </c>
      <c r="I72" s="48">
        <v>1376</v>
      </c>
      <c r="J72" s="49">
        <v>343.74</v>
      </c>
      <c r="K72" s="50">
        <f t="shared" si="2"/>
        <v>472986.24</v>
      </c>
      <c r="L72" s="48">
        <v>10891</v>
      </c>
      <c r="M72" s="49">
        <v>341.73</v>
      </c>
      <c r="N72" s="50">
        <f t="shared" si="3"/>
        <v>3721781.43</v>
      </c>
      <c r="O72" s="51">
        <f t="shared" si="4"/>
        <v>20136728.550000001</v>
      </c>
    </row>
    <row r="73" spans="1:15" x14ac:dyDescent="0.25">
      <c r="A73" s="40" t="s">
        <v>130</v>
      </c>
      <c r="B73" s="40" t="s">
        <v>131</v>
      </c>
      <c r="C73" s="48">
        <v>9143</v>
      </c>
      <c r="D73" s="49">
        <v>353.68</v>
      </c>
      <c r="E73" s="50">
        <f t="shared" si="0"/>
        <v>3233696.24</v>
      </c>
      <c r="F73" s="48">
        <v>44532</v>
      </c>
      <c r="G73" s="49">
        <v>350.3</v>
      </c>
      <c r="H73" s="51">
        <f t="shared" si="1"/>
        <v>15599559.6</v>
      </c>
      <c r="I73" s="48">
        <v>1796</v>
      </c>
      <c r="J73" s="49">
        <v>353.68</v>
      </c>
      <c r="K73" s="50">
        <f t="shared" si="2"/>
        <v>635209.28</v>
      </c>
      <c r="L73" s="48">
        <v>8745</v>
      </c>
      <c r="M73" s="49">
        <v>350.3</v>
      </c>
      <c r="N73" s="50">
        <f t="shared" si="3"/>
        <v>3063373.5</v>
      </c>
      <c r="O73" s="51">
        <f t="shared" si="4"/>
        <v>22531838.620000001</v>
      </c>
    </row>
    <row r="74" spans="1:15" x14ac:dyDescent="0.25">
      <c r="A74" s="40" t="s">
        <v>132</v>
      </c>
      <c r="B74" s="40" t="s">
        <v>133</v>
      </c>
      <c r="C74" s="48">
        <v>2047</v>
      </c>
      <c r="D74" s="49">
        <v>220.79</v>
      </c>
      <c r="E74" s="50">
        <f t="shared" ref="E74:E137" si="5">C74*D74</f>
        <v>451957.13</v>
      </c>
      <c r="F74" s="48">
        <v>28679</v>
      </c>
      <c r="G74" s="49">
        <v>218.78</v>
      </c>
      <c r="H74" s="51">
        <f t="shared" ref="H74:H137" si="6">F74*G74</f>
        <v>6274391.6200000001</v>
      </c>
      <c r="I74" s="48">
        <v>142</v>
      </c>
      <c r="J74" s="49">
        <v>220.79</v>
      </c>
      <c r="K74" s="50">
        <f t="shared" ref="K74:K137" si="7">I74*J74</f>
        <v>31352.18</v>
      </c>
      <c r="L74" s="48">
        <v>1984</v>
      </c>
      <c r="M74" s="49">
        <v>218.78</v>
      </c>
      <c r="N74" s="50">
        <f t="shared" ref="N74:N137" si="8">L74*M74</f>
        <v>434059.52000000002</v>
      </c>
      <c r="O74" s="51">
        <f t="shared" ref="O74:O137" si="9">E74+H74+K74+N74</f>
        <v>7191760.4499999993</v>
      </c>
    </row>
    <row r="75" spans="1:15" x14ac:dyDescent="0.25">
      <c r="A75" s="40" t="s">
        <v>1000</v>
      </c>
      <c r="B75" s="40" t="s">
        <v>1001</v>
      </c>
      <c r="C75" s="48">
        <v>0</v>
      </c>
      <c r="D75" s="49">
        <v>180.22</v>
      </c>
      <c r="E75" s="50">
        <f t="shared" si="5"/>
        <v>0</v>
      </c>
      <c r="F75" s="48">
        <v>0</v>
      </c>
      <c r="G75" s="49">
        <v>178.99</v>
      </c>
      <c r="H75" s="51">
        <f t="shared" si="6"/>
        <v>0</v>
      </c>
      <c r="I75" s="48">
        <v>0</v>
      </c>
      <c r="J75" s="49">
        <v>180.22</v>
      </c>
      <c r="K75" s="50">
        <f t="shared" si="7"/>
        <v>0</v>
      </c>
      <c r="L75" s="48">
        <v>0</v>
      </c>
      <c r="M75" s="49">
        <v>178.99</v>
      </c>
      <c r="N75" s="50">
        <f t="shared" si="8"/>
        <v>0</v>
      </c>
      <c r="O75" s="51">
        <f t="shared" si="9"/>
        <v>0</v>
      </c>
    </row>
    <row r="76" spans="1:15" x14ac:dyDescent="0.25">
      <c r="A76" s="40" t="s">
        <v>134</v>
      </c>
      <c r="B76" s="40" t="s">
        <v>135</v>
      </c>
      <c r="C76" s="48">
        <v>2032</v>
      </c>
      <c r="D76" s="49">
        <v>229.02</v>
      </c>
      <c r="E76" s="50">
        <f t="shared" si="5"/>
        <v>465368.64</v>
      </c>
      <c r="F76" s="48">
        <v>31888</v>
      </c>
      <c r="G76" s="49">
        <v>227.3</v>
      </c>
      <c r="H76" s="51">
        <f t="shared" si="6"/>
        <v>7248142.4000000004</v>
      </c>
      <c r="I76" s="48">
        <v>120</v>
      </c>
      <c r="J76" s="49">
        <v>229.02</v>
      </c>
      <c r="K76" s="50">
        <f t="shared" si="7"/>
        <v>27482.400000000001</v>
      </c>
      <c r="L76" s="48">
        <v>1891</v>
      </c>
      <c r="M76" s="49">
        <v>227.3</v>
      </c>
      <c r="N76" s="50">
        <f t="shared" si="8"/>
        <v>429824.30000000005</v>
      </c>
      <c r="O76" s="51">
        <f t="shared" si="9"/>
        <v>8170817.7400000002</v>
      </c>
    </row>
    <row r="77" spans="1:15" x14ac:dyDescent="0.25">
      <c r="A77" s="40" t="s">
        <v>136</v>
      </c>
      <c r="B77" s="40" t="s">
        <v>137</v>
      </c>
      <c r="C77" s="48">
        <v>0</v>
      </c>
      <c r="D77" s="49">
        <v>311.76</v>
      </c>
      <c r="E77" s="50">
        <f t="shared" si="5"/>
        <v>0</v>
      </c>
      <c r="F77" s="48">
        <v>56243</v>
      </c>
      <c r="G77" s="49">
        <v>309.02</v>
      </c>
      <c r="H77" s="51">
        <f t="shared" si="6"/>
        <v>17380211.859999999</v>
      </c>
      <c r="I77" s="48">
        <v>0</v>
      </c>
      <c r="J77" s="49">
        <v>311.76</v>
      </c>
      <c r="K77" s="50">
        <f t="shared" si="7"/>
        <v>0</v>
      </c>
      <c r="L77" s="48">
        <v>5087</v>
      </c>
      <c r="M77" s="49">
        <v>309.02</v>
      </c>
      <c r="N77" s="50">
        <f t="shared" si="8"/>
        <v>1571984.74</v>
      </c>
      <c r="O77" s="51">
        <f t="shared" si="9"/>
        <v>18952196.599999998</v>
      </c>
    </row>
    <row r="78" spans="1:15" x14ac:dyDescent="0.25">
      <c r="A78" s="40" t="s">
        <v>527</v>
      </c>
      <c r="B78" s="40" t="s">
        <v>1198</v>
      </c>
      <c r="C78" s="48">
        <v>17263</v>
      </c>
      <c r="D78" s="49">
        <v>315.74</v>
      </c>
      <c r="E78" s="50">
        <f t="shared" si="5"/>
        <v>5450619.6200000001</v>
      </c>
      <c r="F78" s="48">
        <v>41617</v>
      </c>
      <c r="G78" s="49">
        <v>312.68</v>
      </c>
      <c r="H78" s="51">
        <f t="shared" si="6"/>
        <v>13012803.560000001</v>
      </c>
      <c r="I78" s="48">
        <v>6</v>
      </c>
      <c r="J78" s="49">
        <v>315.74</v>
      </c>
      <c r="K78" s="50">
        <f t="shared" si="7"/>
        <v>1894.44</v>
      </c>
      <c r="L78" s="48">
        <v>16</v>
      </c>
      <c r="M78" s="49">
        <v>312.68</v>
      </c>
      <c r="N78" s="50">
        <f t="shared" si="8"/>
        <v>5002.88</v>
      </c>
      <c r="O78" s="51">
        <f t="shared" si="9"/>
        <v>18470320.5</v>
      </c>
    </row>
    <row r="79" spans="1:15" x14ac:dyDescent="0.25">
      <c r="A79" s="40" t="s">
        <v>138</v>
      </c>
      <c r="B79" s="40" t="s">
        <v>139</v>
      </c>
      <c r="C79" s="48">
        <v>337</v>
      </c>
      <c r="D79" s="49">
        <v>313.58999999999997</v>
      </c>
      <c r="E79" s="50">
        <f t="shared" si="5"/>
        <v>105679.82999999999</v>
      </c>
      <c r="F79" s="48">
        <v>67266</v>
      </c>
      <c r="G79" s="49">
        <v>310.77</v>
      </c>
      <c r="H79" s="51">
        <f t="shared" si="6"/>
        <v>20904254.82</v>
      </c>
      <c r="I79" s="48">
        <v>39</v>
      </c>
      <c r="J79" s="49">
        <v>313.58999999999997</v>
      </c>
      <c r="K79" s="50">
        <f t="shared" si="7"/>
        <v>12230.009999999998</v>
      </c>
      <c r="L79" s="48">
        <v>7768</v>
      </c>
      <c r="M79" s="49">
        <v>310.77</v>
      </c>
      <c r="N79" s="50">
        <f t="shared" si="8"/>
        <v>2414061.36</v>
      </c>
      <c r="O79" s="51">
        <f t="shared" si="9"/>
        <v>23436226.02</v>
      </c>
    </row>
    <row r="80" spans="1:15" x14ac:dyDescent="0.25">
      <c r="A80" s="40" t="s">
        <v>1153</v>
      </c>
      <c r="B80" s="40" t="s">
        <v>1249</v>
      </c>
      <c r="C80" s="48">
        <v>177</v>
      </c>
      <c r="D80" s="49">
        <v>220.05</v>
      </c>
      <c r="E80" s="50">
        <f t="shared" si="5"/>
        <v>38948.85</v>
      </c>
      <c r="F80" s="48">
        <v>19739</v>
      </c>
      <c r="G80" s="49">
        <v>218.18</v>
      </c>
      <c r="H80" s="51">
        <f t="shared" si="6"/>
        <v>4306655.0200000005</v>
      </c>
      <c r="I80" s="48">
        <v>18</v>
      </c>
      <c r="J80" s="49">
        <v>220.05</v>
      </c>
      <c r="K80" s="50">
        <f t="shared" si="7"/>
        <v>3960.9</v>
      </c>
      <c r="L80" s="48">
        <v>2034</v>
      </c>
      <c r="M80" s="49">
        <v>218.18</v>
      </c>
      <c r="N80" s="50">
        <f t="shared" si="8"/>
        <v>443778.12</v>
      </c>
      <c r="O80" s="51">
        <f t="shared" si="9"/>
        <v>4793342.8900000006</v>
      </c>
    </row>
    <row r="81" spans="1:15" x14ac:dyDescent="0.25">
      <c r="A81" s="40" t="s">
        <v>140</v>
      </c>
      <c r="B81" s="40" t="s">
        <v>1002</v>
      </c>
      <c r="C81" s="48">
        <v>4297</v>
      </c>
      <c r="D81" s="49">
        <v>302.11</v>
      </c>
      <c r="E81" s="50">
        <f t="shared" si="5"/>
        <v>1298166.6700000002</v>
      </c>
      <c r="F81" s="48">
        <v>19761</v>
      </c>
      <c r="G81" s="49">
        <v>299.48</v>
      </c>
      <c r="H81" s="51">
        <f t="shared" si="6"/>
        <v>5918024.2800000003</v>
      </c>
      <c r="I81" s="48">
        <v>1903</v>
      </c>
      <c r="J81" s="49">
        <v>302.11</v>
      </c>
      <c r="K81" s="50">
        <f t="shared" si="7"/>
        <v>574915.33000000007</v>
      </c>
      <c r="L81" s="48">
        <v>8751</v>
      </c>
      <c r="M81" s="49">
        <v>299.48</v>
      </c>
      <c r="N81" s="50">
        <f t="shared" si="8"/>
        <v>2620749.48</v>
      </c>
      <c r="O81" s="51">
        <f t="shared" si="9"/>
        <v>10411855.76</v>
      </c>
    </row>
    <row r="82" spans="1:15" x14ac:dyDescent="0.25">
      <c r="A82" s="40" t="s">
        <v>142</v>
      </c>
      <c r="B82" s="40" t="s">
        <v>1003</v>
      </c>
      <c r="C82" s="48">
        <v>596</v>
      </c>
      <c r="D82" s="49">
        <v>247.09</v>
      </c>
      <c r="E82" s="50">
        <f t="shared" si="5"/>
        <v>147265.64000000001</v>
      </c>
      <c r="F82" s="48">
        <v>26608</v>
      </c>
      <c r="G82" s="49">
        <v>245.26</v>
      </c>
      <c r="H82" s="51">
        <f t="shared" si="6"/>
        <v>6525878.0800000001</v>
      </c>
      <c r="I82" s="48">
        <v>16</v>
      </c>
      <c r="J82" s="49">
        <v>247.09</v>
      </c>
      <c r="K82" s="50">
        <f t="shared" si="7"/>
        <v>3953.44</v>
      </c>
      <c r="L82" s="48">
        <v>722</v>
      </c>
      <c r="M82" s="49">
        <v>245.26</v>
      </c>
      <c r="N82" s="50">
        <f t="shared" si="8"/>
        <v>177077.72</v>
      </c>
      <c r="O82" s="51">
        <f t="shared" si="9"/>
        <v>6854174.8799999999</v>
      </c>
    </row>
    <row r="83" spans="1:15" x14ac:dyDescent="0.25">
      <c r="A83" s="40" t="s">
        <v>1154</v>
      </c>
      <c r="B83" s="40" t="s">
        <v>143</v>
      </c>
      <c r="C83" s="48">
        <v>0</v>
      </c>
      <c r="D83" s="49">
        <v>262.89</v>
      </c>
      <c r="E83" s="50">
        <f t="shared" si="5"/>
        <v>0</v>
      </c>
      <c r="F83" s="48">
        <v>25747</v>
      </c>
      <c r="G83" s="49">
        <v>260.60000000000002</v>
      </c>
      <c r="H83" s="51">
        <f t="shared" si="6"/>
        <v>6709668.2000000002</v>
      </c>
      <c r="I83" s="48">
        <v>0</v>
      </c>
      <c r="J83" s="49">
        <v>262.89</v>
      </c>
      <c r="K83" s="50">
        <f t="shared" si="7"/>
        <v>0</v>
      </c>
      <c r="L83" s="48">
        <v>3226</v>
      </c>
      <c r="M83" s="49">
        <v>260.60000000000002</v>
      </c>
      <c r="N83" s="50">
        <f t="shared" si="8"/>
        <v>840695.60000000009</v>
      </c>
      <c r="O83" s="51">
        <f t="shared" si="9"/>
        <v>7550363.8000000007</v>
      </c>
    </row>
    <row r="84" spans="1:15" x14ac:dyDescent="0.25">
      <c r="A84" s="40" t="s">
        <v>144</v>
      </c>
      <c r="B84" s="40" t="s">
        <v>145</v>
      </c>
      <c r="C84" s="48">
        <v>111</v>
      </c>
      <c r="D84" s="49">
        <v>282.25</v>
      </c>
      <c r="E84" s="50">
        <f t="shared" si="5"/>
        <v>31329.75</v>
      </c>
      <c r="F84" s="48">
        <v>33973</v>
      </c>
      <c r="G84" s="49">
        <v>279.74</v>
      </c>
      <c r="H84" s="51">
        <f t="shared" si="6"/>
        <v>9503607.0199999996</v>
      </c>
      <c r="I84" s="48">
        <v>10</v>
      </c>
      <c r="J84" s="49">
        <v>282.25</v>
      </c>
      <c r="K84" s="50">
        <f t="shared" si="7"/>
        <v>2822.5</v>
      </c>
      <c r="L84" s="48">
        <v>2998</v>
      </c>
      <c r="M84" s="49">
        <v>279.74</v>
      </c>
      <c r="N84" s="50">
        <f t="shared" si="8"/>
        <v>838660.52</v>
      </c>
      <c r="O84" s="51">
        <f t="shared" si="9"/>
        <v>10376419.789999999</v>
      </c>
    </row>
    <row r="85" spans="1:15" x14ac:dyDescent="0.25">
      <c r="A85" s="40" t="s">
        <v>146</v>
      </c>
      <c r="B85" s="40" t="s">
        <v>147</v>
      </c>
      <c r="C85" s="48">
        <v>2675</v>
      </c>
      <c r="D85" s="49">
        <v>231.08</v>
      </c>
      <c r="E85" s="50">
        <f t="shared" si="5"/>
        <v>618139</v>
      </c>
      <c r="F85" s="48">
        <v>39100</v>
      </c>
      <c r="G85" s="49">
        <v>229.17</v>
      </c>
      <c r="H85" s="51">
        <f t="shared" si="6"/>
        <v>8960547</v>
      </c>
      <c r="I85" s="48">
        <v>638</v>
      </c>
      <c r="J85" s="49">
        <v>231.08</v>
      </c>
      <c r="K85" s="50">
        <f t="shared" si="7"/>
        <v>147429.04</v>
      </c>
      <c r="L85" s="48">
        <v>9325</v>
      </c>
      <c r="M85" s="49">
        <v>229.17</v>
      </c>
      <c r="N85" s="50">
        <f t="shared" si="8"/>
        <v>2137010.25</v>
      </c>
      <c r="O85" s="51">
        <f t="shared" si="9"/>
        <v>11863125.289999999</v>
      </c>
    </row>
    <row r="86" spans="1:15" x14ac:dyDescent="0.25">
      <c r="A86" s="40" t="s">
        <v>148</v>
      </c>
      <c r="B86" s="40" t="s">
        <v>1004</v>
      </c>
      <c r="C86" s="48">
        <v>327</v>
      </c>
      <c r="D86" s="49">
        <v>231.9</v>
      </c>
      <c r="E86" s="50">
        <f t="shared" si="5"/>
        <v>75831.3</v>
      </c>
      <c r="F86" s="48">
        <v>7165</v>
      </c>
      <c r="G86" s="49">
        <v>230.48</v>
      </c>
      <c r="H86" s="51">
        <f t="shared" si="6"/>
        <v>1651389.2</v>
      </c>
      <c r="I86" s="48">
        <v>16</v>
      </c>
      <c r="J86" s="49">
        <v>231.9</v>
      </c>
      <c r="K86" s="50">
        <f t="shared" si="7"/>
        <v>3710.4</v>
      </c>
      <c r="L86" s="48">
        <v>357</v>
      </c>
      <c r="M86" s="49">
        <v>230.48</v>
      </c>
      <c r="N86" s="50">
        <f t="shared" si="8"/>
        <v>82281.36</v>
      </c>
      <c r="O86" s="51">
        <f t="shared" si="9"/>
        <v>1813212.26</v>
      </c>
    </row>
    <row r="87" spans="1:15" x14ac:dyDescent="0.25">
      <c r="A87" s="40" t="s">
        <v>150</v>
      </c>
      <c r="B87" s="40" t="s">
        <v>1005</v>
      </c>
      <c r="C87" s="48">
        <v>4836</v>
      </c>
      <c r="D87" s="49">
        <v>242.59</v>
      </c>
      <c r="E87" s="50">
        <f t="shared" si="5"/>
        <v>1173165.24</v>
      </c>
      <c r="F87" s="48">
        <v>37322</v>
      </c>
      <c r="G87" s="49">
        <v>240.39</v>
      </c>
      <c r="H87" s="51">
        <f t="shared" si="6"/>
        <v>8971835.5800000001</v>
      </c>
      <c r="I87" s="48">
        <v>870</v>
      </c>
      <c r="J87" s="49">
        <v>242.59</v>
      </c>
      <c r="K87" s="50">
        <f t="shared" si="7"/>
        <v>211053.30000000002</v>
      </c>
      <c r="L87" s="48">
        <v>6713</v>
      </c>
      <c r="M87" s="49">
        <v>240.39</v>
      </c>
      <c r="N87" s="50">
        <f t="shared" si="8"/>
        <v>1613738.0699999998</v>
      </c>
      <c r="O87" s="51">
        <f t="shared" si="9"/>
        <v>11969792.190000001</v>
      </c>
    </row>
    <row r="88" spans="1:15" x14ac:dyDescent="0.25">
      <c r="A88" s="40" t="s">
        <v>152</v>
      </c>
      <c r="B88" s="40" t="s">
        <v>153</v>
      </c>
      <c r="C88" s="48">
        <v>366</v>
      </c>
      <c r="D88" s="49">
        <v>241.88</v>
      </c>
      <c r="E88" s="50">
        <f t="shared" si="5"/>
        <v>88528.08</v>
      </c>
      <c r="F88" s="48">
        <v>30773</v>
      </c>
      <c r="G88" s="49">
        <v>240.33</v>
      </c>
      <c r="H88" s="51">
        <f t="shared" si="6"/>
        <v>7395675.0900000008</v>
      </c>
      <c r="I88" s="48">
        <v>5</v>
      </c>
      <c r="J88" s="49">
        <v>241.88</v>
      </c>
      <c r="K88" s="50">
        <f t="shared" si="7"/>
        <v>1209.4000000000001</v>
      </c>
      <c r="L88" s="48">
        <v>462</v>
      </c>
      <c r="M88" s="49">
        <v>240.33</v>
      </c>
      <c r="N88" s="50">
        <f t="shared" si="8"/>
        <v>111032.46</v>
      </c>
      <c r="O88" s="51">
        <f t="shared" si="9"/>
        <v>7596445.0300000012</v>
      </c>
    </row>
    <row r="89" spans="1:15" x14ac:dyDescent="0.25">
      <c r="A89" s="40" t="s">
        <v>154</v>
      </c>
      <c r="B89" s="40" t="s">
        <v>155</v>
      </c>
      <c r="C89" s="48">
        <v>0</v>
      </c>
      <c r="D89" s="49">
        <v>197.55</v>
      </c>
      <c r="E89" s="50">
        <f t="shared" si="5"/>
        <v>0</v>
      </c>
      <c r="F89" s="48">
        <v>20879</v>
      </c>
      <c r="G89" s="49">
        <v>195.9</v>
      </c>
      <c r="H89" s="51">
        <f t="shared" si="6"/>
        <v>4090196.1</v>
      </c>
      <c r="I89" s="48">
        <v>0</v>
      </c>
      <c r="J89" s="49">
        <v>197.55</v>
      </c>
      <c r="K89" s="50">
        <f t="shared" si="7"/>
        <v>0</v>
      </c>
      <c r="L89" s="48">
        <v>481</v>
      </c>
      <c r="M89" s="49">
        <v>195.9</v>
      </c>
      <c r="N89" s="50">
        <f t="shared" si="8"/>
        <v>94227.900000000009</v>
      </c>
      <c r="O89" s="51">
        <f t="shared" si="9"/>
        <v>4184424</v>
      </c>
    </row>
    <row r="90" spans="1:15" x14ac:dyDescent="0.25">
      <c r="A90" s="40" t="s">
        <v>156</v>
      </c>
      <c r="B90" s="40" t="s">
        <v>157</v>
      </c>
      <c r="C90" s="48">
        <v>733</v>
      </c>
      <c r="D90" s="49">
        <v>279.49</v>
      </c>
      <c r="E90" s="50">
        <f t="shared" si="5"/>
        <v>204866.17</v>
      </c>
      <c r="F90" s="48">
        <v>50346</v>
      </c>
      <c r="G90" s="49">
        <v>277.02999999999997</v>
      </c>
      <c r="H90" s="51">
        <f t="shared" si="6"/>
        <v>13947352.379999999</v>
      </c>
      <c r="I90" s="48">
        <v>67</v>
      </c>
      <c r="J90" s="49">
        <v>279.49</v>
      </c>
      <c r="K90" s="50">
        <f t="shared" si="7"/>
        <v>18725.830000000002</v>
      </c>
      <c r="L90" s="48">
        <v>4603</v>
      </c>
      <c r="M90" s="49">
        <v>277.02999999999997</v>
      </c>
      <c r="N90" s="50">
        <f t="shared" si="8"/>
        <v>1275169.0899999999</v>
      </c>
      <c r="O90" s="51">
        <f t="shared" si="9"/>
        <v>15446113.469999999</v>
      </c>
    </row>
    <row r="91" spans="1:15" x14ac:dyDescent="0.25">
      <c r="A91" s="40" t="s">
        <v>158</v>
      </c>
      <c r="B91" s="40" t="s">
        <v>1006</v>
      </c>
      <c r="C91" s="48">
        <v>1625</v>
      </c>
      <c r="D91" s="49">
        <v>212.55</v>
      </c>
      <c r="E91" s="50">
        <f t="shared" si="5"/>
        <v>345393.75</v>
      </c>
      <c r="F91" s="48">
        <v>30873</v>
      </c>
      <c r="G91" s="49">
        <v>210.68</v>
      </c>
      <c r="H91" s="51">
        <f t="shared" si="6"/>
        <v>6504323.6400000006</v>
      </c>
      <c r="I91" s="48">
        <v>66</v>
      </c>
      <c r="J91" s="49">
        <v>212.55</v>
      </c>
      <c r="K91" s="50">
        <f t="shared" si="7"/>
        <v>14028.300000000001</v>
      </c>
      <c r="L91" s="48">
        <v>1255</v>
      </c>
      <c r="M91" s="49">
        <v>210.68</v>
      </c>
      <c r="N91" s="50">
        <f t="shared" si="8"/>
        <v>264403.40000000002</v>
      </c>
      <c r="O91" s="51">
        <f t="shared" si="9"/>
        <v>7128149.0900000008</v>
      </c>
    </row>
    <row r="92" spans="1:15" x14ac:dyDescent="0.25">
      <c r="A92" s="40" t="s">
        <v>160</v>
      </c>
      <c r="B92" s="40" t="s">
        <v>1007</v>
      </c>
      <c r="C92" s="48">
        <v>0</v>
      </c>
      <c r="D92" s="49">
        <v>179.44</v>
      </c>
      <c r="E92" s="50">
        <f t="shared" si="5"/>
        <v>0</v>
      </c>
      <c r="F92" s="48">
        <v>2</v>
      </c>
      <c r="G92" s="49">
        <v>178.22</v>
      </c>
      <c r="H92" s="51">
        <f t="shared" si="6"/>
        <v>356.44</v>
      </c>
      <c r="I92" s="48">
        <v>0</v>
      </c>
      <c r="J92" s="49">
        <v>179.44</v>
      </c>
      <c r="K92" s="50">
        <f t="shared" si="7"/>
        <v>0</v>
      </c>
      <c r="L92" s="48">
        <v>0</v>
      </c>
      <c r="M92" s="49">
        <v>178.22</v>
      </c>
      <c r="N92" s="50">
        <f t="shared" si="8"/>
        <v>0</v>
      </c>
      <c r="O92" s="51">
        <f t="shared" si="9"/>
        <v>356.44</v>
      </c>
    </row>
    <row r="93" spans="1:15" x14ac:dyDescent="0.25">
      <c r="A93" s="40" t="s">
        <v>161</v>
      </c>
      <c r="B93" s="40" t="s">
        <v>162</v>
      </c>
      <c r="C93" s="48">
        <v>61</v>
      </c>
      <c r="D93" s="49">
        <v>235.17</v>
      </c>
      <c r="E93" s="50">
        <f t="shared" si="5"/>
        <v>14345.369999999999</v>
      </c>
      <c r="F93" s="48">
        <v>15067</v>
      </c>
      <c r="G93" s="49">
        <v>233.24</v>
      </c>
      <c r="H93" s="51">
        <f t="shared" si="6"/>
        <v>3514227.08</v>
      </c>
      <c r="I93" s="48">
        <v>8</v>
      </c>
      <c r="J93" s="49">
        <v>235.17</v>
      </c>
      <c r="K93" s="50">
        <f t="shared" si="7"/>
        <v>1881.36</v>
      </c>
      <c r="L93" s="48">
        <v>1999</v>
      </c>
      <c r="M93" s="49">
        <v>233.24</v>
      </c>
      <c r="N93" s="50">
        <f t="shared" si="8"/>
        <v>466246.76</v>
      </c>
      <c r="O93" s="51">
        <f t="shared" si="9"/>
        <v>3996700.5700000003</v>
      </c>
    </row>
    <row r="94" spans="1:15" x14ac:dyDescent="0.25">
      <c r="A94" s="40" t="s">
        <v>163</v>
      </c>
      <c r="B94" s="40" t="s">
        <v>1008</v>
      </c>
      <c r="C94" s="48">
        <v>0</v>
      </c>
      <c r="D94" s="49">
        <v>213.84</v>
      </c>
      <c r="E94" s="50">
        <f t="shared" si="5"/>
        <v>0</v>
      </c>
      <c r="F94" s="48">
        <v>28469</v>
      </c>
      <c r="G94" s="49">
        <v>212.01</v>
      </c>
      <c r="H94" s="51">
        <f t="shared" si="6"/>
        <v>6035712.6899999995</v>
      </c>
      <c r="I94" s="48">
        <v>0</v>
      </c>
      <c r="J94" s="49">
        <v>213.84</v>
      </c>
      <c r="K94" s="50">
        <f t="shared" si="7"/>
        <v>0</v>
      </c>
      <c r="L94" s="48">
        <v>392</v>
      </c>
      <c r="M94" s="49">
        <v>212.01</v>
      </c>
      <c r="N94" s="50">
        <f t="shared" si="8"/>
        <v>83107.92</v>
      </c>
      <c r="O94" s="51">
        <f t="shared" si="9"/>
        <v>6118820.6099999994</v>
      </c>
    </row>
    <row r="95" spans="1:15" x14ac:dyDescent="0.25">
      <c r="A95" s="40" t="s">
        <v>165</v>
      </c>
      <c r="B95" s="40" t="s">
        <v>1009</v>
      </c>
      <c r="C95" s="48">
        <v>5899</v>
      </c>
      <c r="D95" s="49">
        <v>269.7</v>
      </c>
      <c r="E95" s="50">
        <f t="shared" si="5"/>
        <v>1590960.3</v>
      </c>
      <c r="F95" s="48">
        <v>32211</v>
      </c>
      <c r="G95" s="49">
        <v>267.56</v>
      </c>
      <c r="H95" s="51">
        <f t="shared" si="6"/>
        <v>8618375.1600000001</v>
      </c>
      <c r="I95" s="48">
        <v>2200</v>
      </c>
      <c r="J95" s="49">
        <v>269.7</v>
      </c>
      <c r="K95" s="50">
        <f t="shared" si="7"/>
        <v>593340</v>
      </c>
      <c r="L95" s="48">
        <v>12011</v>
      </c>
      <c r="M95" s="49">
        <v>267.56</v>
      </c>
      <c r="N95" s="50">
        <f t="shared" si="8"/>
        <v>3213663.16</v>
      </c>
      <c r="O95" s="51">
        <f t="shared" si="9"/>
        <v>14016338.620000001</v>
      </c>
    </row>
    <row r="96" spans="1:15" x14ac:dyDescent="0.25">
      <c r="A96" s="40" t="s">
        <v>167</v>
      </c>
      <c r="B96" s="40" t="s">
        <v>1010</v>
      </c>
      <c r="C96" s="48">
        <v>2295</v>
      </c>
      <c r="D96" s="49">
        <v>259.16000000000003</v>
      </c>
      <c r="E96" s="50">
        <f t="shared" si="5"/>
        <v>594772.20000000007</v>
      </c>
      <c r="F96" s="48">
        <v>19460</v>
      </c>
      <c r="G96" s="49">
        <v>257.36</v>
      </c>
      <c r="H96" s="51">
        <f t="shared" si="6"/>
        <v>5008225.6000000006</v>
      </c>
      <c r="I96" s="48">
        <v>446</v>
      </c>
      <c r="J96" s="49">
        <v>259.16000000000003</v>
      </c>
      <c r="K96" s="50">
        <f t="shared" si="7"/>
        <v>115585.36000000002</v>
      </c>
      <c r="L96" s="48">
        <v>3779</v>
      </c>
      <c r="M96" s="49">
        <v>257.36</v>
      </c>
      <c r="N96" s="50">
        <f t="shared" si="8"/>
        <v>972563.44000000006</v>
      </c>
      <c r="O96" s="51">
        <f t="shared" si="9"/>
        <v>6691146.6000000015</v>
      </c>
    </row>
    <row r="97" spans="1:15" x14ac:dyDescent="0.25">
      <c r="A97" s="40" t="s">
        <v>169</v>
      </c>
      <c r="B97" s="40" t="s">
        <v>170</v>
      </c>
      <c r="C97" s="48">
        <v>732</v>
      </c>
      <c r="D97" s="49">
        <v>186.11</v>
      </c>
      <c r="E97" s="50">
        <f t="shared" si="5"/>
        <v>136232.52000000002</v>
      </c>
      <c r="F97" s="48">
        <v>11945</v>
      </c>
      <c r="G97" s="49">
        <v>184.5</v>
      </c>
      <c r="H97" s="51">
        <f t="shared" si="6"/>
        <v>2203852.5</v>
      </c>
      <c r="I97" s="48">
        <v>11</v>
      </c>
      <c r="J97" s="49">
        <v>186.11</v>
      </c>
      <c r="K97" s="50">
        <f t="shared" si="7"/>
        <v>2047.21</v>
      </c>
      <c r="L97" s="48">
        <v>176</v>
      </c>
      <c r="M97" s="49">
        <v>184.5</v>
      </c>
      <c r="N97" s="50">
        <f t="shared" si="8"/>
        <v>32472</v>
      </c>
      <c r="O97" s="51">
        <f t="shared" si="9"/>
        <v>2374604.23</v>
      </c>
    </row>
    <row r="98" spans="1:15" x14ac:dyDescent="0.25">
      <c r="A98" s="40" t="s">
        <v>171</v>
      </c>
      <c r="B98" s="40" t="s">
        <v>1011</v>
      </c>
      <c r="C98" s="48">
        <v>4483</v>
      </c>
      <c r="D98" s="49">
        <v>336.45</v>
      </c>
      <c r="E98" s="50">
        <f t="shared" si="5"/>
        <v>1508305.3499999999</v>
      </c>
      <c r="F98" s="48">
        <v>72571</v>
      </c>
      <c r="G98" s="49">
        <v>333.55</v>
      </c>
      <c r="H98" s="51">
        <f t="shared" si="6"/>
        <v>24206057.050000001</v>
      </c>
      <c r="I98" s="48">
        <v>1284</v>
      </c>
      <c r="J98" s="49">
        <v>336.45</v>
      </c>
      <c r="K98" s="50">
        <f t="shared" si="7"/>
        <v>432001.8</v>
      </c>
      <c r="L98" s="48">
        <v>20777</v>
      </c>
      <c r="M98" s="49">
        <v>333.55</v>
      </c>
      <c r="N98" s="50">
        <f t="shared" si="8"/>
        <v>6930168.3500000006</v>
      </c>
      <c r="O98" s="51">
        <f t="shared" si="9"/>
        <v>33076532.550000004</v>
      </c>
    </row>
    <row r="99" spans="1:15" x14ac:dyDescent="0.25">
      <c r="A99" s="40" t="s">
        <v>173</v>
      </c>
      <c r="B99" s="40" t="s">
        <v>1012</v>
      </c>
      <c r="C99" s="48">
        <v>3701</v>
      </c>
      <c r="D99" s="49">
        <v>368.02</v>
      </c>
      <c r="E99" s="50">
        <f t="shared" si="5"/>
        <v>1362042.02</v>
      </c>
      <c r="F99" s="48">
        <v>76618</v>
      </c>
      <c r="G99" s="49">
        <v>364.83</v>
      </c>
      <c r="H99" s="51">
        <f t="shared" si="6"/>
        <v>27952544.939999998</v>
      </c>
      <c r="I99" s="48">
        <v>1343</v>
      </c>
      <c r="J99" s="49">
        <v>368.02</v>
      </c>
      <c r="K99" s="50">
        <f t="shared" si="7"/>
        <v>494250.86</v>
      </c>
      <c r="L99" s="48">
        <v>27809</v>
      </c>
      <c r="M99" s="49">
        <v>364.83</v>
      </c>
      <c r="N99" s="50">
        <f t="shared" si="8"/>
        <v>10145557.469999999</v>
      </c>
      <c r="O99" s="51">
        <f t="shared" si="9"/>
        <v>39954395.289999992</v>
      </c>
    </row>
    <row r="100" spans="1:15" x14ac:dyDescent="0.25">
      <c r="A100" s="40" t="s">
        <v>175</v>
      </c>
      <c r="B100" s="40" t="s">
        <v>176</v>
      </c>
      <c r="C100" s="48">
        <v>23831</v>
      </c>
      <c r="D100" s="49">
        <v>338.29</v>
      </c>
      <c r="E100" s="50">
        <f t="shared" si="5"/>
        <v>8061788.9900000002</v>
      </c>
      <c r="F100" s="48">
        <v>101426</v>
      </c>
      <c r="G100" s="49">
        <v>335.38</v>
      </c>
      <c r="H100" s="51">
        <f t="shared" si="6"/>
        <v>34016251.880000003</v>
      </c>
      <c r="I100" s="48">
        <v>66</v>
      </c>
      <c r="J100" s="49">
        <v>338.29</v>
      </c>
      <c r="K100" s="50">
        <f t="shared" si="7"/>
        <v>22327.140000000003</v>
      </c>
      <c r="L100" s="48">
        <v>280</v>
      </c>
      <c r="M100" s="49">
        <v>335.38</v>
      </c>
      <c r="N100" s="50">
        <f t="shared" si="8"/>
        <v>93906.4</v>
      </c>
      <c r="O100" s="51">
        <f t="shared" si="9"/>
        <v>42194274.410000004</v>
      </c>
    </row>
    <row r="101" spans="1:15" x14ac:dyDescent="0.25">
      <c r="A101" s="40" t="s">
        <v>177</v>
      </c>
      <c r="B101" s="40" t="s">
        <v>178</v>
      </c>
      <c r="C101" s="48">
        <v>53201</v>
      </c>
      <c r="D101" s="49">
        <v>382.59</v>
      </c>
      <c r="E101" s="50">
        <f t="shared" si="5"/>
        <v>20354170.59</v>
      </c>
      <c r="F101" s="48">
        <v>40532</v>
      </c>
      <c r="G101" s="49">
        <v>379.86</v>
      </c>
      <c r="H101" s="51">
        <f t="shared" si="6"/>
        <v>15396485.520000001</v>
      </c>
      <c r="I101" s="48">
        <v>13820</v>
      </c>
      <c r="J101" s="49">
        <v>382.59</v>
      </c>
      <c r="K101" s="50">
        <f t="shared" si="7"/>
        <v>5287393.8</v>
      </c>
      <c r="L101" s="48">
        <v>10529</v>
      </c>
      <c r="M101" s="49">
        <v>379.86</v>
      </c>
      <c r="N101" s="50">
        <f t="shared" si="8"/>
        <v>3999545.94</v>
      </c>
      <c r="O101" s="51">
        <f t="shared" si="9"/>
        <v>45037595.849999994</v>
      </c>
    </row>
    <row r="102" spans="1:15" x14ac:dyDescent="0.25">
      <c r="A102" s="40" t="s">
        <v>179</v>
      </c>
      <c r="B102" s="40" t="s">
        <v>180</v>
      </c>
      <c r="C102" s="48">
        <v>1472</v>
      </c>
      <c r="D102" s="49">
        <v>223.83</v>
      </c>
      <c r="E102" s="50">
        <f t="shared" si="5"/>
        <v>329477.76000000001</v>
      </c>
      <c r="F102" s="48">
        <v>16609</v>
      </c>
      <c r="G102" s="49">
        <v>221.76</v>
      </c>
      <c r="H102" s="51">
        <f t="shared" si="6"/>
        <v>3683211.84</v>
      </c>
      <c r="I102" s="48">
        <v>186</v>
      </c>
      <c r="J102" s="49">
        <v>223.83</v>
      </c>
      <c r="K102" s="50">
        <f t="shared" si="7"/>
        <v>41632.380000000005</v>
      </c>
      <c r="L102" s="48">
        <v>2103</v>
      </c>
      <c r="M102" s="49">
        <v>221.76</v>
      </c>
      <c r="N102" s="50">
        <f t="shared" si="8"/>
        <v>466361.27999999997</v>
      </c>
      <c r="O102" s="51">
        <f t="shared" si="9"/>
        <v>4520683.26</v>
      </c>
    </row>
    <row r="103" spans="1:15" x14ac:dyDescent="0.25">
      <c r="A103" s="40" t="s">
        <v>181</v>
      </c>
      <c r="B103" s="40" t="s">
        <v>182</v>
      </c>
      <c r="C103" s="48">
        <v>4436</v>
      </c>
      <c r="D103" s="49">
        <v>270.64</v>
      </c>
      <c r="E103" s="50">
        <f t="shared" si="5"/>
        <v>1200559.04</v>
      </c>
      <c r="F103" s="48">
        <v>22638</v>
      </c>
      <c r="G103" s="49">
        <v>268.36</v>
      </c>
      <c r="H103" s="51">
        <f t="shared" si="6"/>
        <v>6075133.6800000006</v>
      </c>
      <c r="I103" s="48">
        <v>0</v>
      </c>
      <c r="J103" s="49">
        <v>270.64</v>
      </c>
      <c r="K103" s="50">
        <f t="shared" si="7"/>
        <v>0</v>
      </c>
      <c r="L103" s="48">
        <v>0</v>
      </c>
      <c r="M103" s="49">
        <v>268.36</v>
      </c>
      <c r="N103" s="50">
        <f t="shared" si="8"/>
        <v>0</v>
      </c>
      <c r="O103" s="51">
        <f t="shared" si="9"/>
        <v>7275692.7200000007</v>
      </c>
    </row>
    <row r="104" spans="1:15" x14ac:dyDescent="0.25">
      <c r="A104" s="40" t="s">
        <v>183</v>
      </c>
      <c r="B104" s="40" t="s">
        <v>1200</v>
      </c>
      <c r="C104" s="48">
        <v>10310</v>
      </c>
      <c r="D104" s="49">
        <v>320.60000000000002</v>
      </c>
      <c r="E104" s="50">
        <f t="shared" si="5"/>
        <v>3305386.0000000005</v>
      </c>
      <c r="F104" s="48">
        <v>22440</v>
      </c>
      <c r="G104" s="49">
        <v>317.57</v>
      </c>
      <c r="H104" s="51">
        <f t="shared" si="6"/>
        <v>7126270.7999999998</v>
      </c>
      <c r="I104" s="48">
        <v>1946</v>
      </c>
      <c r="J104" s="49">
        <v>320.60000000000002</v>
      </c>
      <c r="K104" s="50">
        <f t="shared" si="7"/>
        <v>623887.60000000009</v>
      </c>
      <c r="L104" s="48">
        <v>4237</v>
      </c>
      <c r="M104" s="49">
        <v>317.57</v>
      </c>
      <c r="N104" s="50">
        <f t="shared" si="8"/>
        <v>1345544.09</v>
      </c>
      <c r="O104" s="51">
        <f t="shared" si="9"/>
        <v>12401088.49</v>
      </c>
    </row>
    <row r="105" spans="1:15" x14ac:dyDescent="0.25">
      <c r="A105" s="40" t="s">
        <v>184</v>
      </c>
      <c r="B105" s="40" t="s">
        <v>1013</v>
      </c>
      <c r="C105" s="48">
        <v>4417</v>
      </c>
      <c r="D105" s="49">
        <v>377.14</v>
      </c>
      <c r="E105" s="50">
        <f t="shared" si="5"/>
        <v>1665827.38</v>
      </c>
      <c r="F105" s="48">
        <v>40370</v>
      </c>
      <c r="G105" s="49">
        <v>373.71</v>
      </c>
      <c r="H105" s="51">
        <f t="shared" si="6"/>
        <v>15086672.699999999</v>
      </c>
      <c r="I105" s="48">
        <v>1381</v>
      </c>
      <c r="J105" s="49">
        <v>377.14</v>
      </c>
      <c r="K105" s="50">
        <f t="shared" si="7"/>
        <v>520830.33999999997</v>
      </c>
      <c r="L105" s="48">
        <v>12623</v>
      </c>
      <c r="M105" s="49">
        <v>373.71</v>
      </c>
      <c r="N105" s="50">
        <f t="shared" si="8"/>
        <v>4717341.33</v>
      </c>
      <c r="O105" s="51">
        <f t="shared" si="9"/>
        <v>21990671.75</v>
      </c>
    </row>
    <row r="106" spans="1:15" x14ac:dyDescent="0.25">
      <c r="A106" s="40" t="s">
        <v>186</v>
      </c>
      <c r="B106" s="40" t="s">
        <v>1014</v>
      </c>
      <c r="C106" s="48">
        <v>0</v>
      </c>
      <c r="D106" s="49">
        <v>249</v>
      </c>
      <c r="E106" s="50">
        <f t="shared" si="5"/>
        <v>0</v>
      </c>
      <c r="F106" s="48">
        <v>10372</v>
      </c>
      <c r="G106" s="49">
        <v>246.83</v>
      </c>
      <c r="H106" s="51">
        <f t="shared" si="6"/>
        <v>2560120.7600000002</v>
      </c>
      <c r="I106" s="48">
        <v>0</v>
      </c>
      <c r="J106" s="49">
        <v>249</v>
      </c>
      <c r="K106" s="50">
        <f t="shared" si="7"/>
        <v>0</v>
      </c>
      <c r="L106" s="48">
        <v>339</v>
      </c>
      <c r="M106" s="49">
        <v>246.83</v>
      </c>
      <c r="N106" s="50">
        <f t="shared" si="8"/>
        <v>83675.37000000001</v>
      </c>
      <c r="O106" s="51">
        <f t="shared" si="9"/>
        <v>2643796.1300000004</v>
      </c>
    </row>
    <row r="107" spans="1:15" x14ac:dyDescent="0.25">
      <c r="A107" s="40" t="s">
        <v>1245</v>
      </c>
      <c r="B107" s="40" t="s">
        <v>1250</v>
      </c>
      <c r="C107" s="48">
        <v>124</v>
      </c>
      <c r="D107" s="49">
        <v>301.58</v>
      </c>
      <c r="E107" s="50">
        <f t="shared" si="5"/>
        <v>37395.919999999998</v>
      </c>
      <c r="F107" s="48">
        <v>41417</v>
      </c>
      <c r="G107" s="49">
        <v>299.06</v>
      </c>
      <c r="H107" s="51">
        <f t="shared" si="6"/>
        <v>12386168.02</v>
      </c>
      <c r="I107" s="48">
        <v>15</v>
      </c>
      <c r="J107" s="49">
        <v>301.58</v>
      </c>
      <c r="K107" s="50">
        <f t="shared" si="7"/>
        <v>4523.7</v>
      </c>
      <c r="L107" s="48">
        <v>5160</v>
      </c>
      <c r="M107" s="49">
        <v>299.06</v>
      </c>
      <c r="N107" s="50">
        <f t="shared" si="8"/>
        <v>1543149.6</v>
      </c>
      <c r="O107" s="51">
        <f t="shared" si="9"/>
        <v>13971237.239999998</v>
      </c>
    </row>
    <row r="108" spans="1:15" x14ac:dyDescent="0.25">
      <c r="A108" s="40" t="s">
        <v>188</v>
      </c>
      <c r="B108" s="40" t="s">
        <v>189</v>
      </c>
      <c r="C108" s="48">
        <v>1075</v>
      </c>
      <c r="D108" s="49">
        <v>268.54000000000002</v>
      </c>
      <c r="E108" s="50">
        <f t="shared" si="5"/>
        <v>288680.5</v>
      </c>
      <c r="F108" s="48">
        <v>30721</v>
      </c>
      <c r="G108" s="49">
        <v>266.36</v>
      </c>
      <c r="H108" s="51">
        <f t="shared" si="6"/>
        <v>8182845.5600000005</v>
      </c>
      <c r="I108" s="48">
        <v>120</v>
      </c>
      <c r="J108" s="49">
        <v>268.54000000000002</v>
      </c>
      <c r="K108" s="50">
        <f t="shared" si="7"/>
        <v>32224.800000000003</v>
      </c>
      <c r="L108" s="48">
        <v>3418</v>
      </c>
      <c r="M108" s="49">
        <v>266.36</v>
      </c>
      <c r="N108" s="50">
        <f t="shared" si="8"/>
        <v>910418.4800000001</v>
      </c>
      <c r="O108" s="51">
        <f t="shared" si="9"/>
        <v>9414169.3400000017</v>
      </c>
    </row>
    <row r="109" spans="1:15" x14ac:dyDescent="0.25">
      <c r="A109" s="40" t="s">
        <v>190</v>
      </c>
      <c r="B109" s="40" t="s">
        <v>191</v>
      </c>
      <c r="C109" s="48">
        <v>1618</v>
      </c>
      <c r="D109" s="49">
        <v>198.78</v>
      </c>
      <c r="E109" s="50">
        <f t="shared" si="5"/>
        <v>321626.03999999998</v>
      </c>
      <c r="F109" s="48">
        <v>29131</v>
      </c>
      <c r="G109" s="49">
        <v>197.15</v>
      </c>
      <c r="H109" s="51">
        <f t="shared" si="6"/>
        <v>5743176.6500000004</v>
      </c>
      <c r="I109" s="48">
        <v>144</v>
      </c>
      <c r="J109" s="49">
        <v>198.78</v>
      </c>
      <c r="K109" s="50">
        <f t="shared" si="7"/>
        <v>28624.32</v>
      </c>
      <c r="L109" s="48">
        <v>2596</v>
      </c>
      <c r="M109" s="49">
        <v>197.15</v>
      </c>
      <c r="N109" s="50">
        <f t="shared" si="8"/>
        <v>511801.4</v>
      </c>
      <c r="O109" s="51">
        <f t="shared" si="9"/>
        <v>6605228.4100000011</v>
      </c>
    </row>
    <row r="110" spans="1:15" x14ac:dyDescent="0.25">
      <c r="A110" s="40" t="s">
        <v>192</v>
      </c>
      <c r="B110" s="40" t="s">
        <v>193</v>
      </c>
      <c r="C110" s="48">
        <v>551</v>
      </c>
      <c r="D110" s="49">
        <v>244.03</v>
      </c>
      <c r="E110" s="50">
        <f t="shared" si="5"/>
        <v>134460.53</v>
      </c>
      <c r="F110" s="48">
        <v>15087</v>
      </c>
      <c r="G110" s="49">
        <v>242.52</v>
      </c>
      <c r="H110" s="51">
        <f t="shared" si="6"/>
        <v>3658899.24</v>
      </c>
      <c r="I110" s="48">
        <v>0</v>
      </c>
      <c r="J110" s="49">
        <v>244.03</v>
      </c>
      <c r="K110" s="50">
        <f t="shared" si="7"/>
        <v>0</v>
      </c>
      <c r="L110" s="48">
        <v>0</v>
      </c>
      <c r="M110" s="49">
        <v>242.52</v>
      </c>
      <c r="N110" s="50">
        <f t="shared" si="8"/>
        <v>0</v>
      </c>
      <c r="O110" s="51">
        <f t="shared" si="9"/>
        <v>3793359.77</v>
      </c>
    </row>
    <row r="111" spans="1:15" x14ac:dyDescent="0.25">
      <c r="A111" s="40" t="s">
        <v>194</v>
      </c>
      <c r="B111" s="40" t="s">
        <v>195</v>
      </c>
      <c r="C111" s="48">
        <v>0</v>
      </c>
      <c r="D111" s="49">
        <v>315.61</v>
      </c>
      <c r="E111" s="50">
        <f t="shared" si="5"/>
        <v>0</v>
      </c>
      <c r="F111" s="48">
        <v>23428</v>
      </c>
      <c r="G111" s="49">
        <v>312.93</v>
      </c>
      <c r="H111" s="51">
        <f t="shared" si="6"/>
        <v>7331324.04</v>
      </c>
      <c r="I111" s="48">
        <v>0</v>
      </c>
      <c r="J111" s="49">
        <v>315.61</v>
      </c>
      <c r="K111" s="50">
        <f t="shared" si="7"/>
        <v>0</v>
      </c>
      <c r="L111" s="48">
        <v>1379</v>
      </c>
      <c r="M111" s="49">
        <v>312.93</v>
      </c>
      <c r="N111" s="50">
        <f t="shared" si="8"/>
        <v>431530.47000000003</v>
      </c>
      <c r="O111" s="51">
        <f t="shared" si="9"/>
        <v>7762854.5099999998</v>
      </c>
    </row>
    <row r="112" spans="1:15" x14ac:dyDescent="0.25">
      <c r="A112" s="40" t="s">
        <v>1361</v>
      </c>
      <c r="B112" s="40" t="s">
        <v>196</v>
      </c>
      <c r="C112" s="48">
        <v>48</v>
      </c>
      <c r="D112" s="49">
        <v>221.82</v>
      </c>
      <c r="E112" s="50">
        <f t="shared" si="5"/>
        <v>10647.36</v>
      </c>
      <c r="F112" s="48">
        <v>14395</v>
      </c>
      <c r="G112" s="49">
        <v>219.7</v>
      </c>
      <c r="H112" s="51">
        <f t="shared" si="6"/>
        <v>3162581.5</v>
      </c>
      <c r="I112" s="48">
        <v>4</v>
      </c>
      <c r="J112" s="49">
        <v>221.82</v>
      </c>
      <c r="K112" s="50">
        <f t="shared" si="7"/>
        <v>887.28</v>
      </c>
      <c r="L112" s="48">
        <v>1099</v>
      </c>
      <c r="M112" s="49">
        <v>219.7</v>
      </c>
      <c r="N112" s="50">
        <f t="shared" si="8"/>
        <v>241450.3</v>
      </c>
      <c r="O112" s="51">
        <f t="shared" si="9"/>
        <v>3415566.4399999995</v>
      </c>
    </row>
    <row r="113" spans="1:15" x14ac:dyDescent="0.25">
      <c r="A113" s="40" t="s">
        <v>197</v>
      </c>
      <c r="B113" s="40" t="s">
        <v>198</v>
      </c>
      <c r="C113" s="48">
        <v>0</v>
      </c>
      <c r="D113" s="49">
        <v>229.07</v>
      </c>
      <c r="E113" s="50">
        <f t="shared" si="5"/>
        <v>0</v>
      </c>
      <c r="F113" s="48">
        <v>23523</v>
      </c>
      <c r="G113" s="49">
        <v>227.27</v>
      </c>
      <c r="H113" s="51">
        <f t="shared" si="6"/>
        <v>5346072.21</v>
      </c>
      <c r="I113" s="48">
        <v>0</v>
      </c>
      <c r="J113" s="49">
        <v>229.07</v>
      </c>
      <c r="K113" s="50">
        <f t="shared" si="7"/>
        <v>0</v>
      </c>
      <c r="L113" s="48">
        <v>1673</v>
      </c>
      <c r="M113" s="49">
        <v>227.27</v>
      </c>
      <c r="N113" s="50">
        <f t="shared" si="8"/>
        <v>380222.71</v>
      </c>
      <c r="O113" s="51">
        <f t="shared" si="9"/>
        <v>5726294.9199999999</v>
      </c>
    </row>
    <row r="114" spans="1:15" x14ac:dyDescent="0.25">
      <c r="A114" s="40" t="s">
        <v>199</v>
      </c>
      <c r="B114" s="40" t="s">
        <v>200</v>
      </c>
      <c r="C114" s="48">
        <v>9467</v>
      </c>
      <c r="D114" s="49">
        <v>343.57</v>
      </c>
      <c r="E114" s="50">
        <f t="shared" si="5"/>
        <v>3252577.19</v>
      </c>
      <c r="F114" s="48">
        <v>62992</v>
      </c>
      <c r="G114" s="49">
        <v>340.49</v>
      </c>
      <c r="H114" s="51">
        <f t="shared" si="6"/>
        <v>21448146.080000002</v>
      </c>
      <c r="I114" s="48">
        <v>1425</v>
      </c>
      <c r="J114" s="49">
        <v>343.57</v>
      </c>
      <c r="K114" s="50">
        <f t="shared" si="7"/>
        <v>489587.25</v>
      </c>
      <c r="L114" s="48">
        <v>9485</v>
      </c>
      <c r="M114" s="49">
        <v>340.49</v>
      </c>
      <c r="N114" s="50">
        <f t="shared" si="8"/>
        <v>3229547.65</v>
      </c>
      <c r="O114" s="51">
        <f t="shared" si="9"/>
        <v>28419858.170000002</v>
      </c>
    </row>
    <row r="115" spans="1:15" x14ac:dyDescent="0.25">
      <c r="A115" s="40" t="s">
        <v>201</v>
      </c>
      <c r="B115" s="40" t="s">
        <v>202</v>
      </c>
      <c r="C115" s="48">
        <v>2182</v>
      </c>
      <c r="D115" s="49">
        <v>210.69</v>
      </c>
      <c r="E115" s="50">
        <f t="shared" si="5"/>
        <v>459725.58</v>
      </c>
      <c r="F115" s="48">
        <v>46733</v>
      </c>
      <c r="G115" s="49">
        <v>209.03</v>
      </c>
      <c r="H115" s="51">
        <f t="shared" si="6"/>
        <v>9768598.9900000002</v>
      </c>
      <c r="I115" s="48">
        <v>309</v>
      </c>
      <c r="J115" s="49">
        <v>210.69</v>
      </c>
      <c r="K115" s="50">
        <f t="shared" si="7"/>
        <v>65103.21</v>
      </c>
      <c r="L115" s="48">
        <v>6608</v>
      </c>
      <c r="M115" s="49">
        <v>209.03</v>
      </c>
      <c r="N115" s="50">
        <f t="shared" si="8"/>
        <v>1381270.24</v>
      </c>
      <c r="O115" s="51">
        <f t="shared" si="9"/>
        <v>11674698.020000001</v>
      </c>
    </row>
    <row r="116" spans="1:15" x14ac:dyDescent="0.25">
      <c r="A116" s="40" t="s">
        <v>203</v>
      </c>
      <c r="B116" s="40" t="s">
        <v>1015</v>
      </c>
      <c r="C116" s="48">
        <v>314</v>
      </c>
      <c r="D116" s="49">
        <v>204.78</v>
      </c>
      <c r="E116" s="50">
        <f t="shared" si="5"/>
        <v>64300.92</v>
      </c>
      <c r="F116" s="48">
        <v>13070</v>
      </c>
      <c r="G116" s="49">
        <v>203.3</v>
      </c>
      <c r="H116" s="51">
        <f t="shared" si="6"/>
        <v>2657131</v>
      </c>
      <c r="I116" s="48">
        <v>8</v>
      </c>
      <c r="J116" s="49">
        <v>204.78</v>
      </c>
      <c r="K116" s="50">
        <f t="shared" si="7"/>
        <v>1638.24</v>
      </c>
      <c r="L116" s="48">
        <v>342</v>
      </c>
      <c r="M116" s="49">
        <v>203.3</v>
      </c>
      <c r="N116" s="50">
        <f t="shared" si="8"/>
        <v>69528.600000000006</v>
      </c>
      <c r="O116" s="51">
        <f t="shared" si="9"/>
        <v>2792598.7600000002</v>
      </c>
    </row>
    <row r="117" spans="1:15" x14ac:dyDescent="0.25">
      <c r="A117" s="40" t="s">
        <v>205</v>
      </c>
      <c r="B117" s="40" t="s">
        <v>206</v>
      </c>
      <c r="C117" s="48">
        <v>2406</v>
      </c>
      <c r="D117" s="49">
        <v>318.52999999999997</v>
      </c>
      <c r="E117" s="50">
        <f t="shared" si="5"/>
        <v>766383.17999999993</v>
      </c>
      <c r="F117" s="48">
        <v>54152</v>
      </c>
      <c r="G117" s="49">
        <v>315.56</v>
      </c>
      <c r="H117" s="51">
        <f t="shared" si="6"/>
        <v>17088205.120000001</v>
      </c>
      <c r="I117" s="48">
        <v>638</v>
      </c>
      <c r="J117" s="49">
        <v>318.52999999999997</v>
      </c>
      <c r="K117" s="50">
        <f t="shared" si="7"/>
        <v>203222.13999999998</v>
      </c>
      <c r="L117" s="48">
        <v>14348</v>
      </c>
      <c r="M117" s="49">
        <v>315.56</v>
      </c>
      <c r="N117" s="50">
        <f t="shared" si="8"/>
        <v>4527654.88</v>
      </c>
      <c r="O117" s="51">
        <f t="shared" si="9"/>
        <v>22585465.32</v>
      </c>
    </row>
    <row r="118" spans="1:15" x14ac:dyDescent="0.25">
      <c r="A118" s="40" t="s">
        <v>207</v>
      </c>
      <c r="B118" s="40" t="s">
        <v>208</v>
      </c>
      <c r="C118" s="48">
        <v>172</v>
      </c>
      <c r="D118" s="49">
        <v>308.87</v>
      </c>
      <c r="E118" s="50">
        <f t="shared" si="5"/>
        <v>53125.64</v>
      </c>
      <c r="F118" s="48">
        <v>27905</v>
      </c>
      <c r="G118" s="49">
        <v>306.02</v>
      </c>
      <c r="H118" s="51">
        <f t="shared" si="6"/>
        <v>8539488.0999999996</v>
      </c>
      <c r="I118" s="48">
        <v>7</v>
      </c>
      <c r="J118" s="49">
        <v>308.87</v>
      </c>
      <c r="K118" s="50">
        <f t="shared" si="7"/>
        <v>2162.09</v>
      </c>
      <c r="L118" s="48">
        <v>1136</v>
      </c>
      <c r="M118" s="49">
        <v>306.02</v>
      </c>
      <c r="N118" s="50">
        <f t="shared" si="8"/>
        <v>347638.72</v>
      </c>
      <c r="O118" s="51">
        <f t="shared" si="9"/>
        <v>8942414.5500000007</v>
      </c>
    </row>
    <row r="119" spans="1:15" x14ac:dyDescent="0.25">
      <c r="A119" s="40" t="s">
        <v>209</v>
      </c>
      <c r="B119" s="40" t="s">
        <v>1251</v>
      </c>
      <c r="C119" s="48">
        <v>367</v>
      </c>
      <c r="D119" s="49">
        <v>218.29</v>
      </c>
      <c r="E119" s="50">
        <f t="shared" si="5"/>
        <v>80112.429999999993</v>
      </c>
      <c r="F119" s="48">
        <v>37399</v>
      </c>
      <c r="G119" s="49">
        <v>216.41</v>
      </c>
      <c r="H119" s="51">
        <f t="shared" si="6"/>
        <v>8093517.5899999999</v>
      </c>
      <c r="I119" s="48">
        <v>8</v>
      </c>
      <c r="J119" s="49">
        <v>218.29</v>
      </c>
      <c r="K119" s="50">
        <f t="shared" si="7"/>
        <v>1746.32</v>
      </c>
      <c r="L119" s="48">
        <v>789</v>
      </c>
      <c r="M119" s="49">
        <v>216.41</v>
      </c>
      <c r="N119" s="50">
        <f t="shared" si="8"/>
        <v>170747.49</v>
      </c>
      <c r="O119" s="51">
        <f t="shared" si="9"/>
        <v>8346123.8300000001</v>
      </c>
    </row>
    <row r="120" spans="1:15" x14ac:dyDescent="0.25">
      <c r="A120" s="40" t="s">
        <v>211</v>
      </c>
      <c r="B120" s="40" t="s">
        <v>1016</v>
      </c>
      <c r="C120" s="48">
        <v>366</v>
      </c>
      <c r="D120" s="49">
        <v>320.83999999999997</v>
      </c>
      <c r="E120" s="50">
        <f t="shared" si="5"/>
        <v>117427.43999999999</v>
      </c>
      <c r="F120" s="48">
        <v>17987</v>
      </c>
      <c r="G120" s="49">
        <v>318.64999999999998</v>
      </c>
      <c r="H120" s="51">
        <f t="shared" si="6"/>
        <v>5731557.5499999998</v>
      </c>
      <c r="I120" s="48">
        <v>2</v>
      </c>
      <c r="J120" s="49">
        <v>320.83999999999997</v>
      </c>
      <c r="K120" s="50">
        <f t="shared" si="7"/>
        <v>641.67999999999995</v>
      </c>
      <c r="L120" s="48">
        <v>103</v>
      </c>
      <c r="M120" s="49">
        <v>318.64999999999998</v>
      </c>
      <c r="N120" s="50">
        <f t="shared" si="8"/>
        <v>32820.949999999997</v>
      </c>
      <c r="O120" s="51">
        <f t="shared" si="9"/>
        <v>5882447.6200000001</v>
      </c>
    </row>
    <row r="121" spans="1:15" x14ac:dyDescent="0.25">
      <c r="A121" s="40" t="s">
        <v>1349</v>
      </c>
      <c r="B121" s="40" t="s">
        <v>1377</v>
      </c>
      <c r="C121" s="48">
        <v>551</v>
      </c>
      <c r="D121" s="49">
        <v>215.48</v>
      </c>
      <c r="E121" s="50">
        <f t="shared" si="5"/>
        <v>118729.48</v>
      </c>
      <c r="F121" s="48">
        <v>22532</v>
      </c>
      <c r="G121" s="49">
        <v>213.53</v>
      </c>
      <c r="H121" s="51">
        <f t="shared" si="6"/>
        <v>4811257.96</v>
      </c>
      <c r="I121" s="48">
        <v>68</v>
      </c>
      <c r="J121" s="49">
        <v>215.48</v>
      </c>
      <c r="K121" s="50">
        <f t="shared" si="7"/>
        <v>14652.64</v>
      </c>
      <c r="L121" s="48">
        <v>2782</v>
      </c>
      <c r="M121" s="49">
        <v>213.53</v>
      </c>
      <c r="N121" s="50">
        <f t="shared" si="8"/>
        <v>594040.46</v>
      </c>
      <c r="O121" s="51">
        <f t="shared" si="9"/>
        <v>5538680.54</v>
      </c>
    </row>
    <row r="122" spans="1:15" x14ac:dyDescent="0.25">
      <c r="A122" s="40" t="s">
        <v>1276</v>
      </c>
      <c r="B122" s="40" t="s">
        <v>1201</v>
      </c>
      <c r="C122" s="48">
        <v>4033</v>
      </c>
      <c r="D122" s="49">
        <v>291.63</v>
      </c>
      <c r="E122" s="50">
        <f t="shared" si="5"/>
        <v>1176143.79</v>
      </c>
      <c r="F122" s="48">
        <v>44021</v>
      </c>
      <c r="G122" s="49">
        <v>289.41000000000003</v>
      </c>
      <c r="H122" s="51">
        <f t="shared" si="6"/>
        <v>12740117.610000001</v>
      </c>
      <c r="I122" s="48">
        <v>390</v>
      </c>
      <c r="J122" s="49">
        <v>291.63</v>
      </c>
      <c r="K122" s="50">
        <f t="shared" si="7"/>
        <v>113735.7</v>
      </c>
      <c r="L122" s="48">
        <v>4257</v>
      </c>
      <c r="M122" s="49">
        <v>289.41000000000003</v>
      </c>
      <c r="N122" s="50">
        <f t="shared" si="8"/>
        <v>1232018.3700000001</v>
      </c>
      <c r="O122" s="51">
        <f t="shared" si="9"/>
        <v>15262015.470000003</v>
      </c>
    </row>
    <row r="123" spans="1:15" x14ac:dyDescent="0.25">
      <c r="A123" s="40" t="s">
        <v>214</v>
      </c>
      <c r="B123" s="40" t="s">
        <v>215</v>
      </c>
      <c r="C123" s="48">
        <v>10</v>
      </c>
      <c r="D123" s="49">
        <v>400.17</v>
      </c>
      <c r="E123" s="50">
        <f t="shared" si="5"/>
        <v>4001.7000000000003</v>
      </c>
      <c r="F123" s="48">
        <v>18827</v>
      </c>
      <c r="G123" s="49">
        <v>396.61</v>
      </c>
      <c r="H123" s="51">
        <f t="shared" si="6"/>
        <v>7466976.4700000007</v>
      </c>
      <c r="I123" s="48">
        <v>0</v>
      </c>
      <c r="J123" s="49">
        <v>400.17</v>
      </c>
      <c r="K123" s="50">
        <f t="shared" si="7"/>
        <v>0</v>
      </c>
      <c r="L123" s="48">
        <v>0</v>
      </c>
      <c r="M123" s="49">
        <v>396.61</v>
      </c>
      <c r="N123" s="50">
        <f t="shared" si="8"/>
        <v>0</v>
      </c>
      <c r="O123" s="51">
        <f t="shared" si="9"/>
        <v>7470978.1700000009</v>
      </c>
    </row>
    <row r="124" spans="1:15" x14ac:dyDescent="0.25">
      <c r="A124" s="40" t="s">
        <v>1155</v>
      </c>
      <c r="B124" s="40" t="s">
        <v>1252</v>
      </c>
      <c r="C124" s="48">
        <v>0</v>
      </c>
      <c r="D124" s="49">
        <v>357.58</v>
      </c>
      <c r="E124" s="50">
        <f t="shared" si="5"/>
        <v>0</v>
      </c>
      <c r="F124" s="48">
        <v>65929</v>
      </c>
      <c r="G124" s="49">
        <v>354.34</v>
      </c>
      <c r="H124" s="51">
        <f t="shared" si="6"/>
        <v>23361281.859999999</v>
      </c>
      <c r="I124" s="48">
        <v>0</v>
      </c>
      <c r="J124" s="49">
        <v>357.58</v>
      </c>
      <c r="K124" s="50">
        <f t="shared" si="7"/>
        <v>0</v>
      </c>
      <c r="L124" s="48">
        <v>17556</v>
      </c>
      <c r="M124" s="49">
        <v>354.34</v>
      </c>
      <c r="N124" s="50">
        <f t="shared" si="8"/>
        <v>6220793.0399999991</v>
      </c>
      <c r="O124" s="51">
        <f t="shared" si="9"/>
        <v>29582074.899999999</v>
      </c>
    </row>
    <row r="125" spans="1:15" x14ac:dyDescent="0.25">
      <c r="A125" s="40" t="s">
        <v>216</v>
      </c>
      <c r="B125" s="40" t="s">
        <v>217</v>
      </c>
      <c r="C125" s="48">
        <v>21502</v>
      </c>
      <c r="D125" s="49">
        <v>361.91</v>
      </c>
      <c r="E125" s="50">
        <f t="shared" si="5"/>
        <v>7781788.8200000003</v>
      </c>
      <c r="F125" s="48">
        <v>44927</v>
      </c>
      <c r="G125" s="49">
        <v>359.01</v>
      </c>
      <c r="H125" s="51">
        <f t="shared" si="6"/>
        <v>16129242.27</v>
      </c>
      <c r="I125" s="48">
        <v>8458</v>
      </c>
      <c r="J125" s="49">
        <v>361.91</v>
      </c>
      <c r="K125" s="50">
        <f t="shared" si="7"/>
        <v>3061034.7800000003</v>
      </c>
      <c r="L125" s="48">
        <v>17673</v>
      </c>
      <c r="M125" s="49">
        <v>359.01</v>
      </c>
      <c r="N125" s="50">
        <f t="shared" si="8"/>
        <v>6344783.7299999995</v>
      </c>
      <c r="O125" s="51">
        <f t="shared" si="9"/>
        <v>33316849.600000001</v>
      </c>
    </row>
    <row r="126" spans="1:15" x14ac:dyDescent="0.25">
      <c r="A126" s="40" t="s">
        <v>218</v>
      </c>
      <c r="B126" s="40" t="s">
        <v>219</v>
      </c>
      <c r="C126" s="48">
        <v>1522</v>
      </c>
      <c r="D126" s="49">
        <v>353.52</v>
      </c>
      <c r="E126" s="50">
        <f t="shared" si="5"/>
        <v>538057.43999999994</v>
      </c>
      <c r="F126" s="48">
        <v>66087</v>
      </c>
      <c r="G126" s="49">
        <v>350.33</v>
      </c>
      <c r="H126" s="51">
        <f t="shared" si="6"/>
        <v>23152258.709999997</v>
      </c>
      <c r="I126" s="48">
        <v>247</v>
      </c>
      <c r="J126" s="49">
        <v>353.52</v>
      </c>
      <c r="K126" s="50">
        <f t="shared" si="7"/>
        <v>87319.44</v>
      </c>
      <c r="L126" s="48">
        <v>10723</v>
      </c>
      <c r="M126" s="49">
        <v>350.33</v>
      </c>
      <c r="N126" s="50">
        <f t="shared" si="8"/>
        <v>3756588.59</v>
      </c>
      <c r="O126" s="51">
        <f t="shared" si="9"/>
        <v>27534224.18</v>
      </c>
    </row>
    <row r="127" spans="1:15" x14ac:dyDescent="0.25">
      <c r="A127" s="40" t="s">
        <v>220</v>
      </c>
      <c r="B127" s="40" t="s">
        <v>221</v>
      </c>
      <c r="C127" s="48">
        <v>1104</v>
      </c>
      <c r="D127" s="49">
        <v>403.65</v>
      </c>
      <c r="E127" s="50">
        <f t="shared" si="5"/>
        <v>445629.6</v>
      </c>
      <c r="F127" s="48">
        <v>30601</v>
      </c>
      <c r="G127" s="49">
        <v>399.59</v>
      </c>
      <c r="H127" s="51">
        <f t="shared" si="6"/>
        <v>12227853.59</v>
      </c>
      <c r="I127" s="48">
        <v>70</v>
      </c>
      <c r="J127" s="49">
        <v>403.65</v>
      </c>
      <c r="K127" s="50">
        <f t="shared" si="7"/>
        <v>28255.5</v>
      </c>
      <c r="L127" s="48">
        <v>1953</v>
      </c>
      <c r="M127" s="49">
        <v>399.59</v>
      </c>
      <c r="N127" s="50">
        <f t="shared" si="8"/>
        <v>780399.2699999999</v>
      </c>
      <c r="O127" s="51">
        <f t="shared" si="9"/>
        <v>13482137.959999999</v>
      </c>
    </row>
    <row r="128" spans="1:15" x14ac:dyDescent="0.25">
      <c r="A128" s="40" t="s">
        <v>1362</v>
      </c>
      <c r="B128" s="40" t="s">
        <v>1202</v>
      </c>
      <c r="C128" s="48">
        <v>711</v>
      </c>
      <c r="D128" s="49">
        <v>235.38</v>
      </c>
      <c r="E128" s="50">
        <f t="shared" si="5"/>
        <v>167355.18</v>
      </c>
      <c r="F128" s="48">
        <v>9835</v>
      </c>
      <c r="G128" s="49">
        <v>233.2</v>
      </c>
      <c r="H128" s="51">
        <f t="shared" si="6"/>
        <v>2293522</v>
      </c>
      <c r="I128" s="48">
        <v>98</v>
      </c>
      <c r="J128" s="49">
        <v>235.38</v>
      </c>
      <c r="K128" s="50">
        <f t="shared" si="7"/>
        <v>23067.239999999998</v>
      </c>
      <c r="L128" s="48">
        <v>1361</v>
      </c>
      <c r="M128" s="49">
        <v>233.2</v>
      </c>
      <c r="N128" s="50">
        <f t="shared" si="8"/>
        <v>317385.2</v>
      </c>
      <c r="O128" s="51">
        <f t="shared" si="9"/>
        <v>2801329.6200000006</v>
      </c>
    </row>
    <row r="129" spans="1:15" x14ac:dyDescent="0.25">
      <c r="A129" s="40" t="s">
        <v>1278</v>
      </c>
      <c r="B129" s="40" t="s">
        <v>1302</v>
      </c>
      <c r="C129" s="48">
        <v>0</v>
      </c>
      <c r="D129" s="49">
        <v>343.79</v>
      </c>
      <c r="E129" s="50">
        <f t="shared" si="5"/>
        <v>0</v>
      </c>
      <c r="F129" s="48">
        <v>26288</v>
      </c>
      <c r="G129" s="49">
        <v>340.9</v>
      </c>
      <c r="H129" s="51">
        <f t="shared" si="6"/>
        <v>8961579.1999999993</v>
      </c>
      <c r="I129" s="48">
        <v>0</v>
      </c>
      <c r="J129" s="49">
        <v>343.79</v>
      </c>
      <c r="K129" s="50">
        <f t="shared" si="7"/>
        <v>0</v>
      </c>
      <c r="L129" s="48">
        <v>1867</v>
      </c>
      <c r="M129" s="49">
        <v>340.9</v>
      </c>
      <c r="N129" s="50">
        <f t="shared" si="8"/>
        <v>636460.29999999993</v>
      </c>
      <c r="O129" s="51">
        <f t="shared" si="9"/>
        <v>9598039.5</v>
      </c>
    </row>
    <row r="130" spans="1:15" x14ac:dyDescent="0.25">
      <c r="A130" s="40" t="s">
        <v>222</v>
      </c>
      <c r="B130" s="40" t="s">
        <v>1017</v>
      </c>
      <c r="C130" s="48">
        <v>13235</v>
      </c>
      <c r="D130" s="49">
        <v>274.51</v>
      </c>
      <c r="E130" s="50">
        <f t="shared" si="5"/>
        <v>3633139.85</v>
      </c>
      <c r="F130" s="48">
        <v>37414</v>
      </c>
      <c r="G130" s="49">
        <v>272.04000000000002</v>
      </c>
      <c r="H130" s="51">
        <f t="shared" si="6"/>
        <v>10178104.560000001</v>
      </c>
      <c r="I130" s="48">
        <v>3338</v>
      </c>
      <c r="J130" s="49">
        <v>274.51</v>
      </c>
      <c r="K130" s="50">
        <f t="shared" si="7"/>
        <v>916314.38</v>
      </c>
      <c r="L130" s="48">
        <v>9438</v>
      </c>
      <c r="M130" s="49">
        <v>272.04000000000002</v>
      </c>
      <c r="N130" s="50">
        <f t="shared" si="8"/>
        <v>2567513.52</v>
      </c>
      <c r="O130" s="51">
        <f t="shared" si="9"/>
        <v>17295072.310000002</v>
      </c>
    </row>
    <row r="131" spans="1:15" x14ac:dyDescent="0.25">
      <c r="A131" s="52" t="s">
        <v>224</v>
      </c>
      <c r="B131" s="40" t="s">
        <v>1018</v>
      </c>
      <c r="C131" s="48">
        <v>0</v>
      </c>
      <c r="D131" s="49">
        <v>327.08</v>
      </c>
      <c r="E131" s="50">
        <f t="shared" si="5"/>
        <v>0</v>
      </c>
      <c r="F131" s="48">
        <v>53649</v>
      </c>
      <c r="G131" s="49">
        <v>324.16000000000003</v>
      </c>
      <c r="H131" s="51">
        <f t="shared" si="6"/>
        <v>17390859.84</v>
      </c>
      <c r="I131" s="48">
        <v>0</v>
      </c>
      <c r="J131" s="49">
        <v>327.08</v>
      </c>
      <c r="K131" s="50">
        <f t="shared" si="7"/>
        <v>0</v>
      </c>
      <c r="L131" s="48">
        <v>9325</v>
      </c>
      <c r="M131" s="49">
        <v>324.16000000000003</v>
      </c>
      <c r="N131" s="50">
        <f t="shared" si="8"/>
        <v>3022792.0000000005</v>
      </c>
      <c r="O131" s="51">
        <f t="shared" si="9"/>
        <v>20413651.84</v>
      </c>
    </row>
    <row r="132" spans="1:15" x14ac:dyDescent="0.25">
      <c r="A132" s="40" t="s">
        <v>1363</v>
      </c>
      <c r="B132" s="40" t="s">
        <v>226</v>
      </c>
      <c r="C132" s="48">
        <v>368</v>
      </c>
      <c r="D132" s="49">
        <v>232.14</v>
      </c>
      <c r="E132" s="50">
        <f t="shared" si="5"/>
        <v>85427.51999999999</v>
      </c>
      <c r="F132" s="48">
        <v>18447</v>
      </c>
      <c r="G132" s="49">
        <v>229.85</v>
      </c>
      <c r="H132" s="51">
        <f t="shared" si="6"/>
        <v>4240042.95</v>
      </c>
      <c r="I132" s="48">
        <v>29</v>
      </c>
      <c r="J132" s="49">
        <v>232.14</v>
      </c>
      <c r="K132" s="50">
        <f t="shared" si="7"/>
        <v>6732.0599999999995</v>
      </c>
      <c r="L132" s="48">
        <v>1455</v>
      </c>
      <c r="M132" s="49">
        <v>229.85</v>
      </c>
      <c r="N132" s="50">
        <f t="shared" si="8"/>
        <v>334431.75</v>
      </c>
      <c r="O132" s="51">
        <f t="shared" si="9"/>
        <v>4666634.2799999993</v>
      </c>
    </row>
    <row r="133" spans="1:15" x14ac:dyDescent="0.25">
      <c r="A133" s="40" t="s">
        <v>227</v>
      </c>
      <c r="B133" s="40" t="s">
        <v>228</v>
      </c>
      <c r="C133" s="48">
        <v>5799</v>
      </c>
      <c r="D133" s="49">
        <v>331.52</v>
      </c>
      <c r="E133" s="50">
        <f t="shared" si="5"/>
        <v>1922484.48</v>
      </c>
      <c r="F133" s="48">
        <v>25729</v>
      </c>
      <c r="G133" s="49">
        <v>328.4</v>
      </c>
      <c r="H133" s="51">
        <f t="shared" si="6"/>
        <v>8449403.5999999996</v>
      </c>
      <c r="I133" s="48">
        <v>1299</v>
      </c>
      <c r="J133" s="49">
        <v>331.52</v>
      </c>
      <c r="K133" s="50">
        <f t="shared" si="7"/>
        <v>430644.47999999998</v>
      </c>
      <c r="L133" s="48">
        <v>5761</v>
      </c>
      <c r="M133" s="49">
        <v>328.4</v>
      </c>
      <c r="N133" s="50">
        <f t="shared" si="8"/>
        <v>1891912.4</v>
      </c>
      <c r="O133" s="51">
        <f t="shared" si="9"/>
        <v>12694444.960000001</v>
      </c>
    </row>
    <row r="134" spans="1:15" x14ac:dyDescent="0.25">
      <c r="A134" s="40" t="s">
        <v>890</v>
      </c>
      <c r="B134" s="40" t="s">
        <v>1019</v>
      </c>
      <c r="C134" s="48">
        <v>0</v>
      </c>
      <c r="D134" s="49">
        <v>214.58</v>
      </c>
      <c r="E134" s="50">
        <f t="shared" si="5"/>
        <v>0</v>
      </c>
      <c r="F134" s="48">
        <v>10762</v>
      </c>
      <c r="G134" s="49">
        <v>212.57</v>
      </c>
      <c r="H134" s="51">
        <f t="shared" si="6"/>
        <v>2287678.34</v>
      </c>
      <c r="I134" s="48">
        <v>0</v>
      </c>
      <c r="J134" s="49">
        <v>214.58</v>
      </c>
      <c r="K134" s="50">
        <f t="shared" si="7"/>
        <v>0</v>
      </c>
      <c r="L134" s="48">
        <v>508</v>
      </c>
      <c r="M134" s="49">
        <v>212.57</v>
      </c>
      <c r="N134" s="50">
        <f t="shared" si="8"/>
        <v>107985.56</v>
      </c>
      <c r="O134" s="51">
        <f t="shared" si="9"/>
        <v>2395663.9</v>
      </c>
    </row>
    <row r="135" spans="1:15" x14ac:dyDescent="0.25">
      <c r="A135" s="40" t="s">
        <v>229</v>
      </c>
      <c r="B135" s="40" t="s">
        <v>1253</v>
      </c>
      <c r="C135" s="48">
        <v>953</v>
      </c>
      <c r="D135" s="49">
        <v>239.27</v>
      </c>
      <c r="E135" s="50">
        <f t="shared" si="5"/>
        <v>228024.31</v>
      </c>
      <c r="F135" s="48">
        <v>18733</v>
      </c>
      <c r="G135" s="49">
        <v>237.21</v>
      </c>
      <c r="H135" s="51">
        <f t="shared" si="6"/>
        <v>4443654.93</v>
      </c>
      <c r="I135" s="48">
        <v>37</v>
      </c>
      <c r="J135" s="49">
        <v>239.27</v>
      </c>
      <c r="K135" s="50">
        <f t="shared" si="7"/>
        <v>8852.99</v>
      </c>
      <c r="L135" s="48">
        <v>719</v>
      </c>
      <c r="M135" s="49">
        <v>237.21</v>
      </c>
      <c r="N135" s="50">
        <f t="shared" si="8"/>
        <v>170553.99000000002</v>
      </c>
      <c r="O135" s="51">
        <f t="shared" si="9"/>
        <v>4851086.22</v>
      </c>
    </row>
    <row r="136" spans="1:15" x14ac:dyDescent="0.25">
      <c r="A136" s="40" t="s">
        <v>412</v>
      </c>
      <c r="B136" s="40" t="s">
        <v>1203</v>
      </c>
      <c r="C136" s="48">
        <v>621</v>
      </c>
      <c r="D136" s="49">
        <v>212.84</v>
      </c>
      <c r="E136" s="50">
        <f t="shared" si="5"/>
        <v>132173.64000000001</v>
      </c>
      <c r="F136" s="48">
        <v>18262</v>
      </c>
      <c r="G136" s="49">
        <v>211.02</v>
      </c>
      <c r="H136" s="51">
        <f t="shared" si="6"/>
        <v>3853647.24</v>
      </c>
      <c r="I136" s="48">
        <v>0</v>
      </c>
      <c r="J136" s="49">
        <v>212.84</v>
      </c>
      <c r="K136" s="50">
        <f t="shared" si="7"/>
        <v>0</v>
      </c>
      <c r="L136" s="48">
        <v>0</v>
      </c>
      <c r="M136" s="49">
        <v>211.02</v>
      </c>
      <c r="N136" s="50">
        <f t="shared" si="8"/>
        <v>0</v>
      </c>
      <c r="O136" s="51">
        <f t="shared" si="9"/>
        <v>3985820.8800000004</v>
      </c>
    </row>
    <row r="137" spans="1:15" x14ac:dyDescent="0.25">
      <c r="A137" s="40" t="s">
        <v>231</v>
      </c>
      <c r="B137" s="40" t="s">
        <v>232</v>
      </c>
      <c r="C137" s="48">
        <v>1662</v>
      </c>
      <c r="D137" s="49">
        <v>263.61</v>
      </c>
      <c r="E137" s="50">
        <f t="shared" si="5"/>
        <v>438119.82</v>
      </c>
      <c r="F137" s="48">
        <v>40304</v>
      </c>
      <c r="G137" s="49">
        <v>261.66000000000003</v>
      </c>
      <c r="H137" s="51">
        <f t="shared" si="6"/>
        <v>10545944.640000001</v>
      </c>
      <c r="I137" s="48">
        <v>25</v>
      </c>
      <c r="J137" s="49">
        <v>263.61</v>
      </c>
      <c r="K137" s="50">
        <f t="shared" si="7"/>
        <v>6590.25</v>
      </c>
      <c r="L137" s="48">
        <v>607</v>
      </c>
      <c r="M137" s="49">
        <v>261.66000000000003</v>
      </c>
      <c r="N137" s="50">
        <f t="shared" si="8"/>
        <v>158827.62000000002</v>
      </c>
      <c r="O137" s="51">
        <f t="shared" si="9"/>
        <v>11149482.33</v>
      </c>
    </row>
    <row r="138" spans="1:15" x14ac:dyDescent="0.25">
      <c r="A138" s="52" t="s">
        <v>233</v>
      </c>
      <c r="B138" s="40" t="s">
        <v>234</v>
      </c>
      <c r="C138" s="48">
        <v>0</v>
      </c>
      <c r="D138" s="49">
        <v>268.82</v>
      </c>
      <c r="E138" s="50">
        <f t="shared" ref="E138:E201" si="10">C138*D138</f>
        <v>0</v>
      </c>
      <c r="F138" s="48">
        <v>3615</v>
      </c>
      <c r="G138" s="49">
        <v>266.68</v>
      </c>
      <c r="H138" s="51">
        <f t="shared" ref="H138:H201" si="11">F138*G138</f>
        <v>964048.20000000007</v>
      </c>
      <c r="I138" s="48">
        <v>0</v>
      </c>
      <c r="J138" s="49">
        <v>268.82</v>
      </c>
      <c r="K138" s="50">
        <f t="shared" ref="K138:K201" si="12">I138*J138</f>
        <v>0</v>
      </c>
      <c r="L138" s="48">
        <v>0</v>
      </c>
      <c r="M138" s="49">
        <v>266.68</v>
      </c>
      <c r="N138" s="50">
        <f t="shared" ref="N138:N201" si="13">L138*M138</f>
        <v>0</v>
      </c>
      <c r="O138" s="51">
        <f t="shared" ref="O138:O201" si="14">E138+H138+K138+N138</f>
        <v>964048.20000000007</v>
      </c>
    </row>
    <row r="139" spans="1:15" x14ac:dyDescent="0.25">
      <c r="A139" s="40" t="s">
        <v>1364</v>
      </c>
      <c r="B139" s="40" t="s">
        <v>1204</v>
      </c>
      <c r="C139" s="48">
        <v>360</v>
      </c>
      <c r="D139" s="49">
        <v>234.02</v>
      </c>
      <c r="E139" s="50">
        <f t="shared" si="10"/>
        <v>84247.2</v>
      </c>
      <c r="F139" s="48">
        <v>9341</v>
      </c>
      <c r="G139" s="49">
        <v>231.95</v>
      </c>
      <c r="H139" s="51">
        <f t="shared" si="11"/>
        <v>2166644.9499999997</v>
      </c>
      <c r="I139" s="48">
        <v>1</v>
      </c>
      <c r="J139" s="49">
        <v>234.02</v>
      </c>
      <c r="K139" s="50">
        <f t="shared" si="12"/>
        <v>234.02</v>
      </c>
      <c r="L139" s="48">
        <v>13</v>
      </c>
      <c r="M139" s="49">
        <v>231.95</v>
      </c>
      <c r="N139" s="50">
        <f t="shared" si="13"/>
        <v>3015.35</v>
      </c>
      <c r="O139" s="51">
        <f t="shared" si="14"/>
        <v>2254141.52</v>
      </c>
    </row>
    <row r="140" spans="1:15" x14ac:dyDescent="0.25">
      <c r="A140" s="40" t="s">
        <v>235</v>
      </c>
      <c r="B140" s="40" t="s">
        <v>236</v>
      </c>
      <c r="C140" s="48">
        <v>727</v>
      </c>
      <c r="D140" s="49">
        <v>220.91</v>
      </c>
      <c r="E140" s="50">
        <f t="shared" si="10"/>
        <v>160601.57</v>
      </c>
      <c r="F140" s="48">
        <v>33065</v>
      </c>
      <c r="G140" s="49">
        <v>219.04</v>
      </c>
      <c r="H140" s="51">
        <f t="shared" si="11"/>
        <v>7242557.5999999996</v>
      </c>
      <c r="I140" s="48">
        <v>6</v>
      </c>
      <c r="J140" s="49">
        <v>220.91</v>
      </c>
      <c r="K140" s="50">
        <f t="shared" si="12"/>
        <v>1325.46</v>
      </c>
      <c r="L140" s="48">
        <v>268</v>
      </c>
      <c r="M140" s="49">
        <v>219.04</v>
      </c>
      <c r="N140" s="50">
        <f t="shared" si="13"/>
        <v>58702.720000000001</v>
      </c>
      <c r="O140" s="51">
        <f t="shared" si="14"/>
        <v>7463187.3499999996</v>
      </c>
    </row>
    <row r="141" spans="1:15" x14ac:dyDescent="0.25">
      <c r="A141" s="40" t="s">
        <v>237</v>
      </c>
      <c r="B141" s="40" t="s">
        <v>238</v>
      </c>
      <c r="C141" s="48">
        <v>1633</v>
      </c>
      <c r="D141" s="49">
        <v>340.63</v>
      </c>
      <c r="E141" s="50">
        <f t="shared" si="10"/>
        <v>556248.79</v>
      </c>
      <c r="F141" s="48">
        <v>60843</v>
      </c>
      <c r="G141" s="49">
        <v>337.7</v>
      </c>
      <c r="H141" s="51">
        <f t="shared" si="11"/>
        <v>20546681.099999998</v>
      </c>
      <c r="I141" s="48">
        <v>362</v>
      </c>
      <c r="J141" s="49">
        <v>340.63</v>
      </c>
      <c r="K141" s="50">
        <f t="shared" si="12"/>
        <v>123308.06</v>
      </c>
      <c r="L141" s="48">
        <v>13472</v>
      </c>
      <c r="M141" s="49">
        <v>337.7</v>
      </c>
      <c r="N141" s="50">
        <f t="shared" si="13"/>
        <v>4549494.3999999994</v>
      </c>
      <c r="O141" s="51">
        <f t="shared" si="14"/>
        <v>25775732.349999994</v>
      </c>
    </row>
    <row r="142" spans="1:15" x14ac:dyDescent="0.25">
      <c r="A142" s="40" t="s">
        <v>239</v>
      </c>
      <c r="B142" s="40" t="s">
        <v>240</v>
      </c>
      <c r="C142" s="48">
        <v>5803</v>
      </c>
      <c r="D142" s="49">
        <v>306.54000000000002</v>
      </c>
      <c r="E142" s="50">
        <f t="shared" si="10"/>
        <v>1778851.62</v>
      </c>
      <c r="F142" s="48">
        <v>71466</v>
      </c>
      <c r="G142" s="49">
        <v>304.58999999999997</v>
      </c>
      <c r="H142" s="51">
        <f t="shared" si="11"/>
        <v>21767828.939999998</v>
      </c>
      <c r="I142" s="48">
        <v>694</v>
      </c>
      <c r="J142" s="49">
        <v>306.54000000000002</v>
      </c>
      <c r="K142" s="50">
        <f t="shared" si="12"/>
        <v>212738.76</v>
      </c>
      <c r="L142" s="48">
        <v>8553</v>
      </c>
      <c r="M142" s="49">
        <v>304.58999999999997</v>
      </c>
      <c r="N142" s="50">
        <f t="shared" si="13"/>
        <v>2605158.27</v>
      </c>
      <c r="O142" s="51">
        <f t="shared" si="14"/>
        <v>26364577.59</v>
      </c>
    </row>
    <row r="143" spans="1:15" x14ac:dyDescent="0.25">
      <c r="A143" s="40" t="s">
        <v>241</v>
      </c>
      <c r="B143" s="40" t="s">
        <v>242</v>
      </c>
      <c r="C143" s="48">
        <v>0</v>
      </c>
      <c r="D143" s="49">
        <v>244.53</v>
      </c>
      <c r="E143" s="50">
        <f t="shared" si="10"/>
        <v>0</v>
      </c>
      <c r="F143" s="48">
        <v>17023</v>
      </c>
      <c r="G143" s="49">
        <v>242.45</v>
      </c>
      <c r="H143" s="51">
        <f t="shared" si="11"/>
        <v>4127226.3499999996</v>
      </c>
      <c r="I143" s="48">
        <v>0</v>
      </c>
      <c r="J143" s="49">
        <v>244.53</v>
      </c>
      <c r="K143" s="50">
        <f t="shared" si="12"/>
        <v>0</v>
      </c>
      <c r="L143" s="48">
        <v>1635</v>
      </c>
      <c r="M143" s="49">
        <v>242.45</v>
      </c>
      <c r="N143" s="50">
        <f t="shared" si="13"/>
        <v>396405.75</v>
      </c>
      <c r="O143" s="51">
        <f t="shared" si="14"/>
        <v>4523632.0999999996</v>
      </c>
    </row>
    <row r="144" spans="1:15" x14ac:dyDescent="0.25">
      <c r="A144" s="40" t="s">
        <v>243</v>
      </c>
      <c r="B144" s="40" t="s">
        <v>244</v>
      </c>
      <c r="C144" s="48">
        <v>389</v>
      </c>
      <c r="D144" s="49">
        <v>239.62</v>
      </c>
      <c r="E144" s="50">
        <f t="shared" si="10"/>
        <v>93212.180000000008</v>
      </c>
      <c r="F144" s="48">
        <v>35937</v>
      </c>
      <c r="G144" s="49">
        <v>237.62</v>
      </c>
      <c r="H144" s="51">
        <f t="shared" si="11"/>
        <v>8539349.9399999995</v>
      </c>
      <c r="I144" s="48">
        <v>18</v>
      </c>
      <c r="J144" s="49">
        <v>239.62</v>
      </c>
      <c r="K144" s="50">
        <f t="shared" si="12"/>
        <v>4313.16</v>
      </c>
      <c r="L144" s="48">
        <v>1619</v>
      </c>
      <c r="M144" s="49">
        <v>237.62</v>
      </c>
      <c r="N144" s="50">
        <f t="shared" si="13"/>
        <v>384706.78</v>
      </c>
      <c r="O144" s="51">
        <f t="shared" si="14"/>
        <v>9021582.0599999987</v>
      </c>
    </row>
    <row r="145" spans="1:15" x14ac:dyDescent="0.25">
      <c r="A145" s="40" t="s">
        <v>245</v>
      </c>
      <c r="B145" s="40" t="s">
        <v>246</v>
      </c>
      <c r="C145" s="48">
        <v>189</v>
      </c>
      <c r="D145" s="49">
        <v>224.47</v>
      </c>
      <c r="E145" s="50">
        <f t="shared" si="10"/>
        <v>42424.83</v>
      </c>
      <c r="F145" s="48">
        <v>13645</v>
      </c>
      <c r="G145" s="49">
        <v>222.53</v>
      </c>
      <c r="H145" s="51">
        <f t="shared" si="11"/>
        <v>3036421.85</v>
      </c>
      <c r="I145" s="48">
        <v>3</v>
      </c>
      <c r="J145" s="49">
        <v>224.47</v>
      </c>
      <c r="K145" s="50">
        <f t="shared" si="12"/>
        <v>673.41</v>
      </c>
      <c r="L145" s="48">
        <v>180</v>
      </c>
      <c r="M145" s="49">
        <v>222.53</v>
      </c>
      <c r="N145" s="50">
        <f t="shared" si="13"/>
        <v>40055.4</v>
      </c>
      <c r="O145" s="51">
        <f t="shared" si="14"/>
        <v>3119575.49</v>
      </c>
    </row>
    <row r="146" spans="1:15" x14ac:dyDescent="0.25">
      <c r="A146" s="40" t="s">
        <v>247</v>
      </c>
      <c r="B146" s="40" t="s">
        <v>248</v>
      </c>
      <c r="C146" s="48">
        <v>0</v>
      </c>
      <c r="D146" s="49">
        <v>241.27</v>
      </c>
      <c r="E146" s="50">
        <f t="shared" si="10"/>
        <v>0</v>
      </c>
      <c r="F146" s="48">
        <v>30502</v>
      </c>
      <c r="G146" s="49">
        <v>239.2</v>
      </c>
      <c r="H146" s="51">
        <f t="shared" si="11"/>
        <v>7296078.3999999994</v>
      </c>
      <c r="I146" s="48">
        <v>0</v>
      </c>
      <c r="J146" s="49">
        <v>241.27</v>
      </c>
      <c r="K146" s="50">
        <f t="shared" si="12"/>
        <v>0</v>
      </c>
      <c r="L146" s="48">
        <v>809</v>
      </c>
      <c r="M146" s="49">
        <v>239.2</v>
      </c>
      <c r="N146" s="50">
        <f t="shared" si="13"/>
        <v>193512.8</v>
      </c>
      <c r="O146" s="51">
        <f t="shared" si="14"/>
        <v>7489591.1999999993</v>
      </c>
    </row>
    <row r="147" spans="1:15" x14ac:dyDescent="0.25">
      <c r="A147" s="40" t="s">
        <v>249</v>
      </c>
      <c r="B147" s="40" t="s">
        <v>250</v>
      </c>
      <c r="C147" s="48">
        <v>0</v>
      </c>
      <c r="D147" s="49">
        <v>238.43</v>
      </c>
      <c r="E147" s="50">
        <f t="shared" si="10"/>
        <v>0</v>
      </c>
      <c r="F147" s="48">
        <v>20739</v>
      </c>
      <c r="G147" s="49">
        <v>236.49</v>
      </c>
      <c r="H147" s="51">
        <f t="shared" si="11"/>
        <v>4904566.1100000003</v>
      </c>
      <c r="I147" s="48">
        <v>0</v>
      </c>
      <c r="J147" s="49">
        <v>238.43</v>
      </c>
      <c r="K147" s="50">
        <f t="shared" si="12"/>
        <v>0</v>
      </c>
      <c r="L147" s="48">
        <v>1213</v>
      </c>
      <c r="M147" s="49">
        <v>236.49</v>
      </c>
      <c r="N147" s="50">
        <f t="shared" si="13"/>
        <v>286862.37</v>
      </c>
      <c r="O147" s="51">
        <f t="shared" si="14"/>
        <v>5191428.4800000004</v>
      </c>
    </row>
    <row r="148" spans="1:15" x14ac:dyDescent="0.25">
      <c r="A148" s="40" t="s">
        <v>251</v>
      </c>
      <c r="B148" s="40" t="s">
        <v>252</v>
      </c>
      <c r="C148" s="48">
        <v>0</v>
      </c>
      <c r="D148" s="49">
        <v>241.45</v>
      </c>
      <c r="E148" s="50">
        <f t="shared" si="10"/>
        <v>0</v>
      </c>
      <c r="F148" s="48">
        <v>13579</v>
      </c>
      <c r="G148" s="49">
        <v>239.39</v>
      </c>
      <c r="H148" s="51">
        <f t="shared" si="11"/>
        <v>3250676.8099999996</v>
      </c>
      <c r="I148" s="48">
        <v>0</v>
      </c>
      <c r="J148" s="49">
        <v>241.45</v>
      </c>
      <c r="K148" s="50">
        <f t="shared" si="12"/>
        <v>0</v>
      </c>
      <c r="L148" s="48">
        <v>342</v>
      </c>
      <c r="M148" s="49">
        <v>239.39</v>
      </c>
      <c r="N148" s="50">
        <f t="shared" si="13"/>
        <v>81871.37999999999</v>
      </c>
      <c r="O148" s="51">
        <f t="shared" si="14"/>
        <v>3332548.1899999995</v>
      </c>
    </row>
    <row r="149" spans="1:15" x14ac:dyDescent="0.25">
      <c r="A149" s="40" t="s">
        <v>253</v>
      </c>
      <c r="B149" s="40" t="s">
        <v>254</v>
      </c>
      <c r="C149" s="48">
        <v>0</v>
      </c>
      <c r="D149" s="49">
        <v>238.93</v>
      </c>
      <c r="E149" s="50">
        <f t="shared" si="10"/>
        <v>0</v>
      </c>
      <c r="F149" s="48">
        <v>22179</v>
      </c>
      <c r="G149" s="49">
        <v>237.02</v>
      </c>
      <c r="H149" s="51">
        <f t="shared" si="11"/>
        <v>5256866.58</v>
      </c>
      <c r="I149" s="48">
        <v>0</v>
      </c>
      <c r="J149" s="49">
        <v>238.93</v>
      </c>
      <c r="K149" s="50">
        <f t="shared" si="12"/>
        <v>0</v>
      </c>
      <c r="L149" s="48">
        <v>258</v>
      </c>
      <c r="M149" s="49">
        <v>237.02</v>
      </c>
      <c r="N149" s="50">
        <f t="shared" si="13"/>
        <v>61151.16</v>
      </c>
      <c r="O149" s="51">
        <f t="shared" si="14"/>
        <v>5318017.74</v>
      </c>
    </row>
    <row r="150" spans="1:15" x14ac:dyDescent="0.25">
      <c r="A150" s="40" t="s">
        <v>1156</v>
      </c>
      <c r="B150" s="40" t="s">
        <v>1205</v>
      </c>
      <c r="C150" s="48">
        <v>0</v>
      </c>
      <c r="D150" s="49">
        <v>250.11</v>
      </c>
      <c r="E150" s="50">
        <f t="shared" si="10"/>
        <v>0</v>
      </c>
      <c r="F150" s="48">
        <v>23661</v>
      </c>
      <c r="G150" s="49">
        <v>247.98</v>
      </c>
      <c r="H150" s="51">
        <f t="shared" si="11"/>
        <v>5867454.7799999993</v>
      </c>
      <c r="I150" s="48">
        <v>0</v>
      </c>
      <c r="J150" s="49">
        <v>250.11</v>
      </c>
      <c r="K150" s="50">
        <f t="shared" si="12"/>
        <v>0</v>
      </c>
      <c r="L150" s="48">
        <v>469</v>
      </c>
      <c r="M150" s="49">
        <v>247.98</v>
      </c>
      <c r="N150" s="50">
        <f t="shared" si="13"/>
        <v>116302.62</v>
      </c>
      <c r="O150" s="51">
        <f t="shared" si="14"/>
        <v>5983757.3999999994</v>
      </c>
    </row>
    <row r="151" spans="1:15" x14ac:dyDescent="0.25">
      <c r="A151" s="40" t="s">
        <v>1157</v>
      </c>
      <c r="B151" s="40" t="s">
        <v>1206</v>
      </c>
      <c r="C151" s="48">
        <v>2</v>
      </c>
      <c r="D151" s="49">
        <v>222.87</v>
      </c>
      <c r="E151" s="50">
        <f t="shared" si="10"/>
        <v>445.74</v>
      </c>
      <c r="F151" s="48">
        <v>16962</v>
      </c>
      <c r="G151" s="49">
        <v>220.92</v>
      </c>
      <c r="H151" s="51">
        <f t="shared" si="11"/>
        <v>3747245.0399999996</v>
      </c>
      <c r="I151" s="48">
        <v>0</v>
      </c>
      <c r="J151" s="49">
        <v>222.87</v>
      </c>
      <c r="K151" s="50">
        <f t="shared" si="12"/>
        <v>0</v>
      </c>
      <c r="L151" s="48">
        <v>1398</v>
      </c>
      <c r="M151" s="49">
        <v>220.92</v>
      </c>
      <c r="N151" s="50">
        <f t="shared" si="13"/>
        <v>308846.15999999997</v>
      </c>
      <c r="O151" s="51">
        <f t="shared" si="14"/>
        <v>4056536.94</v>
      </c>
    </row>
    <row r="152" spans="1:15" x14ac:dyDescent="0.25">
      <c r="A152" s="40" t="s">
        <v>1158</v>
      </c>
      <c r="B152" s="40" t="s">
        <v>1207</v>
      </c>
      <c r="C152" s="48">
        <v>0</v>
      </c>
      <c r="D152" s="49">
        <v>226.72</v>
      </c>
      <c r="E152" s="50">
        <f t="shared" si="10"/>
        <v>0</v>
      </c>
      <c r="F152" s="48">
        <v>20626</v>
      </c>
      <c r="G152" s="49">
        <v>224.92</v>
      </c>
      <c r="H152" s="51">
        <f t="shared" si="11"/>
        <v>4639199.92</v>
      </c>
      <c r="I152" s="48">
        <v>0</v>
      </c>
      <c r="J152" s="49">
        <v>226.72</v>
      </c>
      <c r="K152" s="50">
        <f t="shared" si="12"/>
        <v>0</v>
      </c>
      <c r="L152" s="48">
        <v>863</v>
      </c>
      <c r="M152" s="49">
        <v>224.92</v>
      </c>
      <c r="N152" s="50">
        <f t="shared" si="13"/>
        <v>194105.96</v>
      </c>
      <c r="O152" s="51">
        <f t="shared" si="14"/>
        <v>4833305.88</v>
      </c>
    </row>
    <row r="153" spans="1:15" x14ac:dyDescent="0.25">
      <c r="A153" s="40" t="s">
        <v>255</v>
      </c>
      <c r="B153" s="40" t="s">
        <v>256</v>
      </c>
      <c r="C153" s="48">
        <v>0</v>
      </c>
      <c r="D153" s="49">
        <v>243.68</v>
      </c>
      <c r="E153" s="50">
        <f t="shared" si="10"/>
        <v>0</v>
      </c>
      <c r="F153" s="48">
        <v>44354</v>
      </c>
      <c r="G153" s="49">
        <v>241.68</v>
      </c>
      <c r="H153" s="51">
        <f t="shared" si="11"/>
        <v>10719474.720000001</v>
      </c>
      <c r="I153" s="48">
        <v>0</v>
      </c>
      <c r="J153" s="49">
        <v>243.68</v>
      </c>
      <c r="K153" s="50">
        <f t="shared" si="12"/>
        <v>0</v>
      </c>
      <c r="L153" s="48">
        <v>766</v>
      </c>
      <c r="M153" s="49">
        <v>241.68</v>
      </c>
      <c r="N153" s="50">
        <f t="shared" si="13"/>
        <v>185126.88</v>
      </c>
      <c r="O153" s="51">
        <f t="shared" si="14"/>
        <v>10904601.600000001</v>
      </c>
    </row>
    <row r="154" spans="1:15" x14ac:dyDescent="0.25">
      <c r="A154" s="40" t="s">
        <v>257</v>
      </c>
      <c r="B154" s="40" t="s">
        <v>258</v>
      </c>
      <c r="C154" s="48">
        <v>0</v>
      </c>
      <c r="D154" s="49">
        <v>234.15</v>
      </c>
      <c r="E154" s="50">
        <f t="shared" si="10"/>
        <v>0</v>
      </c>
      <c r="F154" s="48">
        <v>22559</v>
      </c>
      <c r="G154" s="49">
        <v>232.19</v>
      </c>
      <c r="H154" s="51">
        <f t="shared" si="11"/>
        <v>5237974.21</v>
      </c>
      <c r="I154" s="48">
        <v>0</v>
      </c>
      <c r="J154" s="49">
        <v>234.15</v>
      </c>
      <c r="K154" s="50">
        <f t="shared" si="12"/>
        <v>0</v>
      </c>
      <c r="L154" s="48">
        <v>925</v>
      </c>
      <c r="M154" s="49">
        <v>232.19</v>
      </c>
      <c r="N154" s="50">
        <f t="shared" si="13"/>
        <v>214775.75</v>
      </c>
      <c r="O154" s="51">
        <f t="shared" si="14"/>
        <v>5452749.96</v>
      </c>
    </row>
    <row r="155" spans="1:15" x14ac:dyDescent="0.25">
      <c r="A155" s="40" t="s">
        <v>259</v>
      </c>
      <c r="B155" s="40" t="s">
        <v>260</v>
      </c>
      <c r="C155" s="48">
        <v>306</v>
      </c>
      <c r="D155" s="49">
        <v>244.76</v>
      </c>
      <c r="E155" s="50">
        <f t="shared" si="10"/>
        <v>74896.56</v>
      </c>
      <c r="F155" s="48">
        <v>30247</v>
      </c>
      <c r="G155" s="49">
        <v>242.6</v>
      </c>
      <c r="H155" s="51">
        <f t="shared" si="11"/>
        <v>7337922.2000000002</v>
      </c>
      <c r="I155" s="48">
        <v>15</v>
      </c>
      <c r="J155" s="49">
        <v>244.76</v>
      </c>
      <c r="K155" s="50">
        <f t="shared" si="12"/>
        <v>3671.3999999999996</v>
      </c>
      <c r="L155" s="48">
        <v>1437</v>
      </c>
      <c r="M155" s="49">
        <v>242.6</v>
      </c>
      <c r="N155" s="50">
        <f t="shared" si="13"/>
        <v>348616.2</v>
      </c>
      <c r="O155" s="51">
        <f t="shared" si="14"/>
        <v>7765106.3600000003</v>
      </c>
    </row>
    <row r="156" spans="1:15" x14ac:dyDescent="0.25">
      <c r="A156" s="40" t="s">
        <v>1159</v>
      </c>
      <c r="B156" s="40" t="s">
        <v>1208</v>
      </c>
      <c r="C156" s="48">
        <v>0</v>
      </c>
      <c r="D156" s="49">
        <v>248.36</v>
      </c>
      <c r="E156" s="50">
        <f t="shared" si="10"/>
        <v>0</v>
      </c>
      <c r="F156" s="48">
        <v>23006</v>
      </c>
      <c r="G156" s="49">
        <v>246.34</v>
      </c>
      <c r="H156" s="51">
        <f t="shared" si="11"/>
        <v>5667298.04</v>
      </c>
      <c r="I156" s="48">
        <v>0</v>
      </c>
      <c r="J156" s="49">
        <v>248.36</v>
      </c>
      <c r="K156" s="50">
        <f t="shared" si="12"/>
        <v>0</v>
      </c>
      <c r="L156" s="48">
        <v>349</v>
      </c>
      <c r="M156" s="49">
        <v>246.34</v>
      </c>
      <c r="N156" s="50">
        <f t="shared" si="13"/>
        <v>85972.66</v>
      </c>
      <c r="O156" s="51">
        <f t="shared" si="14"/>
        <v>5753270.7000000002</v>
      </c>
    </row>
    <row r="157" spans="1:15" x14ac:dyDescent="0.25">
      <c r="A157" s="40" t="s">
        <v>261</v>
      </c>
      <c r="B157" s="40" t="s">
        <v>262</v>
      </c>
      <c r="C157" s="48">
        <v>0</v>
      </c>
      <c r="D157" s="49">
        <v>255.66</v>
      </c>
      <c r="E157" s="50">
        <f t="shared" si="10"/>
        <v>0</v>
      </c>
      <c r="F157" s="48">
        <v>34812</v>
      </c>
      <c r="G157" s="49">
        <v>253.88</v>
      </c>
      <c r="H157" s="51">
        <f t="shared" si="11"/>
        <v>8838070.5600000005</v>
      </c>
      <c r="I157" s="48">
        <v>0</v>
      </c>
      <c r="J157" s="49">
        <v>255.66</v>
      </c>
      <c r="K157" s="50">
        <f t="shared" si="12"/>
        <v>0</v>
      </c>
      <c r="L157" s="48">
        <v>1036</v>
      </c>
      <c r="M157" s="49">
        <v>253.88</v>
      </c>
      <c r="N157" s="50">
        <f t="shared" si="13"/>
        <v>263019.68</v>
      </c>
      <c r="O157" s="51">
        <f t="shared" si="14"/>
        <v>9101090.2400000002</v>
      </c>
    </row>
    <row r="158" spans="1:15" x14ac:dyDescent="0.25">
      <c r="A158" s="40" t="s">
        <v>263</v>
      </c>
      <c r="B158" s="40" t="s">
        <v>264</v>
      </c>
      <c r="C158" s="48">
        <v>0</v>
      </c>
      <c r="D158" s="49">
        <v>199.56</v>
      </c>
      <c r="E158" s="50">
        <f t="shared" si="10"/>
        <v>0</v>
      </c>
      <c r="F158" s="48">
        <v>26623</v>
      </c>
      <c r="G158" s="49">
        <v>198.49</v>
      </c>
      <c r="H158" s="51">
        <f t="shared" si="11"/>
        <v>5284399.2700000005</v>
      </c>
      <c r="I158" s="48">
        <v>0</v>
      </c>
      <c r="J158" s="49">
        <v>199.56</v>
      </c>
      <c r="K158" s="50">
        <f t="shared" si="12"/>
        <v>0</v>
      </c>
      <c r="L158" s="48">
        <v>0</v>
      </c>
      <c r="M158" s="49">
        <v>198.49</v>
      </c>
      <c r="N158" s="50">
        <f t="shared" si="13"/>
        <v>0</v>
      </c>
      <c r="O158" s="51">
        <f t="shared" si="14"/>
        <v>5284399.2700000005</v>
      </c>
    </row>
    <row r="159" spans="1:15" x14ac:dyDescent="0.25">
      <c r="A159" s="40" t="s">
        <v>920</v>
      </c>
      <c r="B159" s="40" t="s">
        <v>1254</v>
      </c>
      <c r="C159" s="48">
        <v>7335</v>
      </c>
      <c r="D159" s="49">
        <v>271.17</v>
      </c>
      <c r="E159" s="50">
        <f t="shared" si="10"/>
        <v>1989031.9500000002</v>
      </c>
      <c r="F159" s="48">
        <v>27679</v>
      </c>
      <c r="G159" s="49">
        <v>268.95</v>
      </c>
      <c r="H159" s="51">
        <f t="shared" si="11"/>
        <v>7444267.0499999998</v>
      </c>
      <c r="I159" s="48">
        <v>2895</v>
      </c>
      <c r="J159" s="49">
        <v>271.17</v>
      </c>
      <c r="K159" s="50">
        <f t="shared" si="12"/>
        <v>785037.15</v>
      </c>
      <c r="L159" s="48">
        <v>10923</v>
      </c>
      <c r="M159" s="49">
        <v>268.95</v>
      </c>
      <c r="N159" s="50">
        <f t="shared" si="13"/>
        <v>2937740.85</v>
      </c>
      <c r="O159" s="51">
        <f t="shared" si="14"/>
        <v>13156077</v>
      </c>
    </row>
    <row r="160" spans="1:15" x14ac:dyDescent="0.25">
      <c r="A160" s="40" t="s">
        <v>265</v>
      </c>
      <c r="B160" s="40" t="s">
        <v>266</v>
      </c>
      <c r="C160" s="48">
        <v>5678</v>
      </c>
      <c r="D160" s="49">
        <v>334.4</v>
      </c>
      <c r="E160" s="50">
        <f t="shared" si="10"/>
        <v>1898723.2</v>
      </c>
      <c r="F160" s="48">
        <v>0</v>
      </c>
      <c r="G160" s="49">
        <v>332.53</v>
      </c>
      <c r="H160" s="51">
        <f t="shared" si="11"/>
        <v>0</v>
      </c>
      <c r="I160" s="48">
        <v>123</v>
      </c>
      <c r="J160" s="49">
        <v>334.4</v>
      </c>
      <c r="K160" s="50">
        <f t="shared" si="12"/>
        <v>41131.199999999997</v>
      </c>
      <c r="L160" s="48">
        <v>0</v>
      </c>
      <c r="M160" s="49">
        <v>332.53</v>
      </c>
      <c r="N160" s="50">
        <f t="shared" si="13"/>
        <v>0</v>
      </c>
      <c r="O160" s="51">
        <f t="shared" si="14"/>
        <v>1939854.4</v>
      </c>
    </row>
    <row r="161" spans="1:15" x14ac:dyDescent="0.25">
      <c r="A161" s="40" t="s">
        <v>1160</v>
      </c>
      <c r="B161" s="40" t="s">
        <v>1210</v>
      </c>
      <c r="C161" s="48">
        <v>67</v>
      </c>
      <c r="D161" s="49">
        <v>243.15</v>
      </c>
      <c r="E161" s="50">
        <f t="shared" si="10"/>
        <v>16291.050000000001</v>
      </c>
      <c r="F161" s="48">
        <v>8715</v>
      </c>
      <c r="G161" s="49">
        <v>240.49</v>
      </c>
      <c r="H161" s="51">
        <f t="shared" si="11"/>
        <v>2095870.35</v>
      </c>
      <c r="I161" s="48">
        <v>0</v>
      </c>
      <c r="J161" s="49">
        <v>243.15</v>
      </c>
      <c r="K161" s="50">
        <f t="shared" si="12"/>
        <v>0</v>
      </c>
      <c r="L161" s="48">
        <v>22</v>
      </c>
      <c r="M161" s="49">
        <v>240.49</v>
      </c>
      <c r="N161" s="50">
        <f t="shared" si="13"/>
        <v>5290.7800000000007</v>
      </c>
      <c r="O161" s="51">
        <f t="shared" si="14"/>
        <v>2117452.1799999997</v>
      </c>
    </row>
    <row r="162" spans="1:15" x14ac:dyDescent="0.25">
      <c r="A162" s="40" t="s">
        <v>267</v>
      </c>
      <c r="B162" s="40" t="s">
        <v>1020</v>
      </c>
      <c r="C162" s="48">
        <v>6105</v>
      </c>
      <c r="D162" s="49">
        <v>320.33999999999997</v>
      </c>
      <c r="E162" s="50">
        <f t="shared" si="10"/>
        <v>1955675.7</v>
      </c>
      <c r="F162" s="48">
        <v>53449</v>
      </c>
      <c r="G162" s="49">
        <v>317.79000000000002</v>
      </c>
      <c r="H162" s="51">
        <f t="shared" si="11"/>
        <v>16985557.710000001</v>
      </c>
      <c r="I162" s="48">
        <v>863</v>
      </c>
      <c r="J162" s="49">
        <v>320.33999999999997</v>
      </c>
      <c r="K162" s="50">
        <f t="shared" si="12"/>
        <v>276453.42</v>
      </c>
      <c r="L162" s="48">
        <v>7555</v>
      </c>
      <c r="M162" s="49">
        <v>317.79000000000002</v>
      </c>
      <c r="N162" s="50">
        <f t="shared" si="13"/>
        <v>2400903.4500000002</v>
      </c>
      <c r="O162" s="51">
        <f t="shared" si="14"/>
        <v>21618590.280000001</v>
      </c>
    </row>
    <row r="163" spans="1:15" x14ac:dyDescent="0.25">
      <c r="A163" s="40" t="s">
        <v>472</v>
      </c>
      <c r="B163" s="40" t="s">
        <v>1301</v>
      </c>
      <c r="C163" s="48">
        <v>0</v>
      </c>
      <c r="D163" s="49">
        <v>286.38</v>
      </c>
      <c r="E163" s="50">
        <f t="shared" si="10"/>
        <v>0</v>
      </c>
      <c r="F163" s="48">
        <v>12361</v>
      </c>
      <c r="G163" s="49">
        <v>283.89</v>
      </c>
      <c r="H163" s="51">
        <f t="shared" si="11"/>
        <v>3509164.29</v>
      </c>
      <c r="I163" s="48">
        <v>0</v>
      </c>
      <c r="J163" s="49">
        <v>286.38</v>
      </c>
      <c r="K163" s="50">
        <f t="shared" si="12"/>
        <v>0</v>
      </c>
      <c r="L163" s="48">
        <v>171</v>
      </c>
      <c r="M163" s="49">
        <v>283.89</v>
      </c>
      <c r="N163" s="50">
        <f t="shared" si="13"/>
        <v>48545.189999999995</v>
      </c>
      <c r="O163" s="51">
        <f t="shared" si="14"/>
        <v>3557709.48</v>
      </c>
    </row>
    <row r="164" spans="1:15" x14ac:dyDescent="0.25">
      <c r="A164" s="40" t="s">
        <v>269</v>
      </c>
      <c r="B164" s="40" t="s">
        <v>270</v>
      </c>
      <c r="C164" s="48">
        <v>490</v>
      </c>
      <c r="D164" s="49">
        <v>343.11</v>
      </c>
      <c r="E164" s="50">
        <f t="shared" si="10"/>
        <v>168123.9</v>
      </c>
      <c r="F164" s="48">
        <v>22996</v>
      </c>
      <c r="G164" s="49">
        <v>340.45</v>
      </c>
      <c r="H164" s="51">
        <f t="shared" si="11"/>
        <v>7828988.2000000002</v>
      </c>
      <c r="I164" s="48">
        <v>117</v>
      </c>
      <c r="J164" s="49">
        <v>343.11</v>
      </c>
      <c r="K164" s="50">
        <f t="shared" si="12"/>
        <v>40143.870000000003</v>
      </c>
      <c r="L164" s="48">
        <v>5509</v>
      </c>
      <c r="M164" s="49">
        <v>340.45</v>
      </c>
      <c r="N164" s="50">
        <f t="shared" si="13"/>
        <v>1875539.05</v>
      </c>
      <c r="O164" s="51">
        <f t="shared" si="14"/>
        <v>9912795.0200000014</v>
      </c>
    </row>
    <row r="165" spans="1:15" x14ac:dyDescent="0.25">
      <c r="A165" s="40" t="s">
        <v>271</v>
      </c>
      <c r="B165" s="40" t="s">
        <v>272</v>
      </c>
      <c r="C165" s="48">
        <v>3892</v>
      </c>
      <c r="D165" s="49">
        <v>241.19</v>
      </c>
      <c r="E165" s="50">
        <f t="shared" si="10"/>
        <v>938711.48</v>
      </c>
      <c r="F165" s="48">
        <v>62614</v>
      </c>
      <c r="G165" s="49">
        <v>239.29</v>
      </c>
      <c r="H165" s="51">
        <f t="shared" si="11"/>
        <v>14982904.059999999</v>
      </c>
      <c r="I165" s="48">
        <v>283</v>
      </c>
      <c r="J165" s="49">
        <v>241.19</v>
      </c>
      <c r="K165" s="50">
        <f t="shared" si="12"/>
        <v>68256.77</v>
      </c>
      <c r="L165" s="48">
        <v>4557</v>
      </c>
      <c r="M165" s="49">
        <v>239.29</v>
      </c>
      <c r="N165" s="50">
        <f t="shared" si="13"/>
        <v>1090444.53</v>
      </c>
      <c r="O165" s="51">
        <f t="shared" si="14"/>
        <v>17080316.84</v>
      </c>
    </row>
    <row r="166" spans="1:15" x14ac:dyDescent="0.25">
      <c r="A166" s="40" t="s">
        <v>273</v>
      </c>
      <c r="B166" s="40" t="s">
        <v>1021</v>
      </c>
      <c r="C166" s="48">
        <v>238</v>
      </c>
      <c r="D166" s="49">
        <v>280.57</v>
      </c>
      <c r="E166" s="50">
        <f t="shared" si="10"/>
        <v>66775.66</v>
      </c>
      <c r="F166" s="48">
        <v>12167</v>
      </c>
      <c r="G166" s="49">
        <v>278.2</v>
      </c>
      <c r="H166" s="51">
        <f t="shared" si="11"/>
        <v>3384859.4</v>
      </c>
      <c r="I166" s="48">
        <v>0</v>
      </c>
      <c r="J166" s="49">
        <v>280.57</v>
      </c>
      <c r="K166" s="50">
        <f t="shared" si="12"/>
        <v>0</v>
      </c>
      <c r="L166" s="48">
        <v>18</v>
      </c>
      <c r="M166" s="49">
        <v>278.2</v>
      </c>
      <c r="N166" s="50">
        <f t="shared" si="13"/>
        <v>5007.5999999999995</v>
      </c>
      <c r="O166" s="51">
        <f t="shared" si="14"/>
        <v>3456642.66</v>
      </c>
    </row>
    <row r="167" spans="1:15" x14ac:dyDescent="0.25">
      <c r="A167" s="40" t="s">
        <v>1389</v>
      </c>
      <c r="B167" s="40" t="s">
        <v>1378</v>
      </c>
      <c r="C167" s="48">
        <v>0</v>
      </c>
      <c r="D167" s="49">
        <v>226.63</v>
      </c>
      <c r="E167" s="50">
        <f t="shared" si="10"/>
        <v>0</v>
      </c>
      <c r="F167" s="48">
        <v>24554</v>
      </c>
      <c r="G167" s="49">
        <v>224.67</v>
      </c>
      <c r="H167" s="51">
        <f t="shared" si="11"/>
        <v>5516547.1799999997</v>
      </c>
      <c r="I167" s="48">
        <v>0</v>
      </c>
      <c r="J167" s="49">
        <v>226.63</v>
      </c>
      <c r="K167" s="50">
        <f t="shared" si="12"/>
        <v>0</v>
      </c>
      <c r="L167" s="48">
        <v>481</v>
      </c>
      <c r="M167" s="49">
        <v>224.67</v>
      </c>
      <c r="N167" s="50">
        <f t="shared" si="13"/>
        <v>108066.26999999999</v>
      </c>
      <c r="O167" s="51">
        <f t="shared" si="14"/>
        <v>5624613.4499999993</v>
      </c>
    </row>
    <row r="168" spans="1:15" x14ac:dyDescent="0.25">
      <c r="A168" s="40" t="s">
        <v>276</v>
      </c>
      <c r="B168" s="40" t="s">
        <v>277</v>
      </c>
      <c r="C168" s="48">
        <v>1153</v>
      </c>
      <c r="D168" s="49">
        <v>471.7</v>
      </c>
      <c r="E168" s="50">
        <f t="shared" si="10"/>
        <v>543870.1</v>
      </c>
      <c r="F168" s="48">
        <v>22424</v>
      </c>
      <c r="G168" s="49">
        <v>466.72</v>
      </c>
      <c r="H168" s="51">
        <f t="shared" si="11"/>
        <v>10465729.280000001</v>
      </c>
      <c r="I168" s="48">
        <v>535</v>
      </c>
      <c r="J168" s="49">
        <v>471.7</v>
      </c>
      <c r="K168" s="50">
        <f t="shared" si="12"/>
        <v>252359.5</v>
      </c>
      <c r="L168" s="48">
        <v>10411</v>
      </c>
      <c r="M168" s="49">
        <v>466.72</v>
      </c>
      <c r="N168" s="50">
        <f t="shared" si="13"/>
        <v>4859021.92</v>
      </c>
      <c r="O168" s="51">
        <f t="shared" si="14"/>
        <v>16120980.800000001</v>
      </c>
    </row>
    <row r="169" spans="1:15" x14ac:dyDescent="0.25">
      <c r="A169" s="40" t="s">
        <v>1161</v>
      </c>
      <c r="B169" s="40" t="s">
        <v>278</v>
      </c>
      <c r="C169" s="48">
        <v>10033</v>
      </c>
      <c r="D169" s="49">
        <v>276.05</v>
      </c>
      <c r="E169" s="50">
        <f t="shared" si="10"/>
        <v>2769609.65</v>
      </c>
      <c r="F169" s="48">
        <v>16996</v>
      </c>
      <c r="G169" s="49">
        <v>273.19</v>
      </c>
      <c r="H169" s="51">
        <f t="shared" si="11"/>
        <v>4643137.24</v>
      </c>
      <c r="I169" s="48">
        <v>2323</v>
      </c>
      <c r="J169" s="49">
        <v>276.05</v>
      </c>
      <c r="K169" s="50">
        <f t="shared" si="12"/>
        <v>641264.15</v>
      </c>
      <c r="L169" s="48">
        <v>3934</v>
      </c>
      <c r="M169" s="49">
        <v>273.19</v>
      </c>
      <c r="N169" s="50">
        <f t="shared" si="13"/>
        <v>1074729.46</v>
      </c>
      <c r="O169" s="51">
        <f t="shared" si="14"/>
        <v>9128740.5</v>
      </c>
    </row>
    <row r="170" spans="1:15" x14ac:dyDescent="0.25">
      <c r="A170" s="40" t="s">
        <v>279</v>
      </c>
      <c r="B170" s="40" t="s">
        <v>280</v>
      </c>
      <c r="C170" s="48">
        <v>758</v>
      </c>
      <c r="D170" s="49">
        <v>209.74</v>
      </c>
      <c r="E170" s="50">
        <f t="shared" si="10"/>
        <v>158982.92000000001</v>
      </c>
      <c r="F170" s="48">
        <v>29816</v>
      </c>
      <c r="G170" s="49">
        <v>208.04</v>
      </c>
      <c r="H170" s="51">
        <f t="shared" si="11"/>
        <v>6202920.6399999997</v>
      </c>
      <c r="I170" s="48">
        <v>7</v>
      </c>
      <c r="J170" s="49">
        <v>209.74</v>
      </c>
      <c r="K170" s="50">
        <f t="shared" si="12"/>
        <v>1468.18</v>
      </c>
      <c r="L170" s="48">
        <v>288</v>
      </c>
      <c r="M170" s="49">
        <v>208.04</v>
      </c>
      <c r="N170" s="50">
        <f t="shared" si="13"/>
        <v>59915.519999999997</v>
      </c>
      <c r="O170" s="51">
        <f t="shared" si="14"/>
        <v>6423287.2599999988</v>
      </c>
    </row>
    <row r="171" spans="1:15" x14ac:dyDescent="0.25">
      <c r="A171" s="40" t="s">
        <v>281</v>
      </c>
      <c r="B171" s="40" t="s">
        <v>282</v>
      </c>
      <c r="C171" s="48">
        <v>1982</v>
      </c>
      <c r="D171" s="49">
        <v>263.70999999999998</v>
      </c>
      <c r="E171" s="50">
        <f t="shared" si="10"/>
        <v>522673.22</v>
      </c>
      <c r="F171" s="48">
        <v>54558</v>
      </c>
      <c r="G171" s="49">
        <v>261.47000000000003</v>
      </c>
      <c r="H171" s="51">
        <f t="shared" si="11"/>
        <v>14265280.260000002</v>
      </c>
      <c r="I171" s="48">
        <v>248</v>
      </c>
      <c r="J171" s="49">
        <v>263.70999999999998</v>
      </c>
      <c r="K171" s="50">
        <f t="shared" si="12"/>
        <v>65400.079999999994</v>
      </c>
      <c r="L171" s="48">
        <v>6835</v>
      </c>
      <c r="M171" s="49">
        <v>261.47000000000003</v>
      </c>
      <c r="N171" s="50">
        <f t="shared" si="13"/>
        <v>1787147.4500000002</v>
      </c>
      <c r="O171" s="51">
        <f t="shared" si="14"/>
        <v>16640501.010000002</v>
      </c>
    </row>
    <row r="172" spans="1:15" x14ac:dyDescent="0.25">
      <c r="A172" s="40" t="s">
        <v>283</v>
      </c>
      <c r="B172" s="40" t="s">
        <v>284</v>
      </c>
      <c r="C172" s="48">
        <v>738</v>
      </c>
      <c r="D172" s="49">
        <v>214.19</v>
      </c>
      <c r="E172" s="50">
        <f t="shared" si="10"/>
        <v>158072.22</v>
      </c>
      <c r="F172" s="48">
        <v>19330</v>
      </c>
      <c r="G172" s="49">
        <v>212.17</v>
      </c>
      <c r="H172" s="51">
        <f t="shared" si="11"/>
        <v>4101246.0999999996</v>
      </c>
      <c r="I172" s="48">
        <v>43</v>
      </c>
      <c r="J172" s="49">
        <v>214.19</v>
      </c>
      <c r="K172" s="50">
        <f t="shared" si="12"/>
        <v>9210.17</v>
      </c>
      <c r="L172" s="48">
        <v>1115</v>
      </c>
      <c r="M172" s="49">
        <v>212.17</v>
      </c>
      <c r="N172" s="50">
        <f t="shared" si="13"/>
        <v>236569.55</v>
      </c>
      <c r="O172" s="51">
        <f t="shared" si="14"/>
        <v>4505098.0399999991</v>
      </c>
    </row>
    <row r="173" spans="1:15" x14ac:dyDescent="0.25">
      <c r="A173" s="40" t="s">
        <v>285</v>
      </c>
      <c r="B173" s="40" t="s">
        <v>286</v>
      </c>
      <c r="C173" s="48">
        <v>12690</v>
      </c>
      <c r="D173" s="49">
        <v>354.49</v>
      </c>
      <c r="E173" s="50">
        <f t="shared" si="10"/>
        <v>4498478.1000000006</v>
      </c>
      <c r="F173" s="48">
        <v>30207</v>
      </c>
      <c r="G173" s="49">
        <v>350.98</v>
      </c>
      <c r="H173" s="51">
        <f t="shared" si="11"/>
        <v>10602052.860000001</v>
      </c>
      <c r="I173" s="48">
        <v>4450</v>
      </c>
      <c r="J173" s="49">
        <v>354.49</v>
      </c>
      <c r="K173" s="50">
        <f t="shared" si="12"/>
        <v>1577480.5</v>
      </c>
      <c r="L173" s="48">
        <v>10592</v>
      </c>
      <c r="M173" s="49">
        <v>350.98</v>
      </c>
      <c r="N173" s="50">
        <f t="shared" si="13"/>
        <v>3717580.16</v>
      </c>
      <c r="O173" s="51">
        <f t="shared" si="14"/>
        <v>20395591.620000001</v>
      </c>
    </row>
    <row r="174" spans="1:15" x14ac:dyDescent="0.25">
      <c r="A174" s="40" t="s">
        <v>287</v>
      </c>
      <c r="B174" s="40" t="s">
        <v>288</v>
      </c>
      <c r="C174" s="48">
        <v>136</v>
      </c>
      <c r="D174" s="49">
        <v>238.18</v>
      </c>
      <c r="E174" s="50">
        <f t="shared" si="10"/>
        <v>32392.48</v>
      </c>
      <c r="F174" s="48">
        <v>14218</v>
      </c>
      <c r="G174" s="49">
        <v>236.23</v>
      </c>
      <c r="H174" s="51">
        <f t="shared" si="11"/>
        <v>3358718.1399999997</v>
      </c>
      <c r="I174" s="48">
        <v>0</v>
      </c>
      <c r="J174" s="49">
        <v>238.18</v>
      </c>
      <c r="K174" s="50">
        <f t="shared" si="12"/>
        <v>0</v>
      </c>
      <c r="L174" s="48">
        <v>0</v>
      </c>
      <c r="M174" s="49">
        <v>236.23</v>
      </c>
      <c r="N174" s="50">
        <f t="shared" si="13"/>
        <v>0</v>
      </c>
      <c r="O174" s="51">
        <f t="shared" si="14"/>
        <v>3391110.6199999996</v>
      </c>
    </row>
    <row r="175" spans="1:15" x14ac:dyDescent="0.25">
      <c r="A175" s="40" t="s">
        <v>1162</v>
      </c>
      <c r="B175" s="40" t="s">
        <v>289</v>
      </c>
      <c r="C175" s="48">
        <v>3722</v>
      </c>
      <c r="D175" s="49">
        <v>266.54000000000002</v>
      </c>
      <c r="E175" s="50">
        <f t="shared" si="10"/>
        <v>992061.88000000012</v>
      </c>
      <c r="F175" s="48">
        <v>33939</v>
      </c>
      <c r="G175" s="49">
        <v>264.29000000000002</v>
      </c>
      <c r="H175" s="51">
        <f t="shared" si="11"/>
        <v>8969738.3100000005</v>
      </c>
      <c r="I175" s="48">
        <v>344</v>
      </c>
      <c r="J175" s="49">
        <v>266.54000000000002</v>
      </c>
      <c r="K175" s="50">
        <f t="shared" si="12"/>
        <v>91689.760000000009</v>
      </c>
      <c r="L175" s="48">
        <v>3141</v>
      </c>
      <c r="M175" s="49">
        <v>264.29000000000002</v>
      </c>
      <c r="N175" s="50">
        <f t="shared" si="13"/>
        <v>830134.89</v>
      </c>
      <c r="O175" s="51">
        <f t="shared" si="14"/>
        <v>10883624.840000002</v>
      </c>
    </row>
    <row r="176" spans="1:15" x14ac:dyDescent="0.25">
      <c r="A176" s="40" t="s">
        <v>1246</v>
      </c>
      <c r="B176" s="40" t="s">
        <v>1303</v>
      </c>
      <c r="C176" s="48">
        <v>0</v>
      </c>
      <c r="D176" s="49">
        <v>215.72</v>
      </c>
      <c r="E176" s="50">
        <f t="shared" si="10"/>
        <v>0</v>
      </c>
      <c r="F176" s="48">
        <v>30892</v>
      </c>
      <c r="G176" s="49">
        <v>213.88</v>
      </c>
      <c r="H176" s="51">
        <f t="shared" si="11"/>
        <v>6607180.96</v>
      </c>
      <c r="I176" s="48">
        <v>0</v>
      </c>
      <c r="J176" s="49">
        <v>215.72</v>
      </c>
      <c r="K176" s="50">
        <f t="shared" si="12"/>
        <v>0</v>
      </c>
      <c r="L176" s="48">
        <v>3675</v>
      </c>
      <c r="M176" s="49">
        <v>213.88</v>
      </c>
      <c r="N176" s="50">
        <f t="shared" si="13"/>
        <v>786009</v>
      </c>
      <c r="O176" s="51">
        <f t="shared" si="14"/>
        <v>7393189.96</v>
      </c>
    </row>
    <row r="177" spans="1:15" x14ac:dyDescent="0.25">
      <c r="A177" s="40" t="s">
        <v>290</v>
      </c>
      <c r="B177" s="40" t="s">
        <v>291</v>
      </c>
      <c r="C177" s="48">
        <v>0</v>
      </c>
      <c r="D177" s="49">
        <v>297.88</v>
      </c>
      <c r="E177" s="50">
        <f t="shared" si="10"/>
        <v>0</v>
      </c>
      <c r="F177" s="48">
        <v>50224</v>
      </c>
      <c r="G177" s="49">
        <v>295.27</v>
      </c>
      <c r="H177" s="51">
        <f t="shared" si="11"/>
        <v>14829640.479999999</v>
      </c>
      <c r="I177" s="48">
        <v>0</v>
      </c>
      <c r="J177" s="49">
        <v>297.88</v>
      </c>
      <c r="K177" s="50">
        <f t="shared" si="12"/>
        <v>0</v>
      </c>
      <c r="L177" s="48">
        <v>16506</v>
      </c>
      <c r="M177" s="49">
        <v>295.27</v>
      </c>
      <c r="N177" s="50">
        <f t="shared" si="13"/>
        <v>4873726.62</v>
      </c>
      <c r="O177" s="51">
        <f t="shared" si="14"/>
        <v>19703367.099999998</v>
      </c>
    </row>
    <row r="178" spans="1:15" x14ac:dyDescent="0.25">
      <c r="A178" s="40" t="s">
        <v>292</v>
      </c>
      <c r="B178" s="40" t="s">
        <v>293</v>
      </c>
      <c r="C178" s="48">
        <v>535</v>
      </c>
      <c r="D178" s="49">
        <v>328.12</v>
      </c>
      <c r="E178" s="50">
        <f t="shared" si="10"/>
        <v>175544.2</v>
      </c>
      <c r="F178" s="48">
        <v>18876</v>
      </c>
      <c r="G178" s="49">
        <v>324.93</v>
      </c>
      <c r="H178" s="51">
        <f t="shared" si="11"/>
        <v>6133378.6799999997</v>
      </c>
      <c r="I178" s="48">
        <v>27</v>
      </c>
      <c r="J178" s="49">
        <v>328.12</v>
      </c>
      <c r="K178" s="50">
        <f t="shared" si="12"/>
        <v>8859.24</v>
      </c>
      <c r="L178" s="48">
        <v>938</v>
      </c>
      <c r="M178" s="49">
        <v>324.93</v>
      </c>
      <c r="N178" s="50">
        <f t="shared" si="13"/>
        <v>304784.34000000003</v>
      </c>
      <c r="O178" s="51">
        <f t="shared" si="14"/>
        <v>6622566.46</v>
      </c>
    </row>
    <row r="179" spans="1:15" x14ac:dyDescent="0.25">
      <c r="A179" s="40" t="s">
        <v>294</v>
      </c>
      <c r="B179" s="40" t="s">
        <v>295</v>
      </c>
      <c r="C179" s="48">
        <v>1323</v>
      </c>
      <c r="D179" s="49">
        <v>252.43</v>
      </c>
      <c r="E179" s="50">
        <f t="shared" si="10"/>
        <v>333964.89</v>
      </c>
      <c r="F179" s="48">
        <v>29329</v>
      </c>
      <c r="G179" s="49">
        <v>250.23</v>
      </c>
      <c r="H179" s="51">
        <f t="shared" si="11"/>
        <v>7338995.6699999999</v>
      </c>
      <c r="I179" s="48">
        <v>233</v>
      </c>
      <c r="J179" s="49">
        <v>252.43</v>
      </c>
      <c r="K179" s="50">
        <f t="shared" si="12"/>
        <v>58816.19</v>
      </c>
      <c r="L179" s="48">
        <v>5158</v>
      </c>
      <c r="M179" s="49">
        <v>250.23</v>
      </c>
      <c r="N179" s="50">
        <f t="shared" si="13"/>
        <v>1290686.3399999999</v>
      </c>
      <c r="O179" s="51">
        <f t="shared" si="14"/>
        <v>9022463.0899999999</v>
      </c>
    </row>
    <row r="180" spans="1:15" x14ac:dyDescent="0.25">
      <c r="A180" s="40" t="s">
        <v>296</v>
      </c>
      <c r="B180" s="40" t="s">
        <v>1022</v>
      </c>
      <c r="C180" s="48">
        <v>112</v>
      </c>
      <c r="D180" s="49">
        <v>215.22</v>
      </c>
      <c r="E180" s="50">
        <f t="shared" si="10"/>
        <v>24104.639999999999</v>
      </c>
      <c r="F180" s="48">
        <v>47707</v>
      </c>
      <c r="G180" s="49">
        <v>213.23</v>
      </c>
      <c r="H180" s="51">
        <f t="shared" si="11"/>
        <v>10172563.609999999</v>
      </c>
      <c r="I180" s="48">
        <v>2</v>
      </c>
      <c r="J180" s="49">
        <v>215.22</v>
      </c>
      <c r="K180" s="50">
        <f t="shared" si="12"/>
        <v>430.44</v>
      </c>
      <c r="L180" s="48">
        <v>640</v>
      </c>
      <c r="M180" s="49">
        <v>213.23</v>
      </c>
      <c r="N180" s="50">
        <f t="shared" si="13"/>
        <v>136467.19999999998</v>
      </c>
      <c r="O180" s="51">
        <f t="shared" si="14"/>
        <v>10333565.889999999</v>
      </c>
    </row>
    <row r="181" spans="1:15" x14ac:dyDescent="0.25">
      <c r="A181" s="40" t="s">
        <v>298</v>
      </c>
      <c r="B181" s="40" t="s">
        <v>299</v>
      </c>
      <c r="C181" s="48">
        <v>5316</v>
      </c>
      <c r="D181" s="49">
        <v>339.78</v>
      </c>
      <c r="E181" s="50">
        <f t="shared" si="10"/>
        <v>1806270.4799999997</v>
      </c>
      <c r="F181" s="48">
        <v>38348</v>
      </c>
      <c r="G181" s="49">
        <v>336.75</v>
      </c>
      <c r="H181" s="51">
        <f t="shared" si="11"/>
        <v>12913689</v>
      </c>
      <c r="I181" s="48">
        <v>2118</v>
      </c>
      <c r="J181" s="49">
        <v>339.78</v>
      </c>
      <c r="K181" s="50">
        <f t="shared" si="12"/>
        <v>719654.03999999992</v>
      </c>
      <c r="L181" s="48">
        <v>15282</v>
      </c>
      <c r="M181" s="49">
        <v>336.75</v>
      </c>
      <c r="N181" s="50">
        <f t="shared" si="13"/>
        <v>5146213.5</v>
      </c>
      <c r="O181" s="51">
        <f t="shared" si="14"/>
        <v>20585827.02</v>
      </c>
    </row>
    <row r="182" spans="1:15" x14ac:dyDescent="0.25">
      <c r="A182" s="40" t="s">
        <v>1163</v>
      </c>
      <c r="B182" s="40" t="s">
        <v>300</v>
      </c>
      <c r="C182" s="48">
        <v>4869</v>
      </c>
      <c r="D182" s="49">
        <v>332.95</v>
      </c>
      <c r="E182" s="50">
        <f t="shared" si="10"/>
        <v>1621133.55</v>
      </c>
      <c r="F182" s="48">
        <v>45939</v>
      </c>
      <c r="G182" s="49">
        <v>329.96</v>
      </c>
      <c r="H182" s="51">
        <f t="shared" si="11"/>
        <v>15158032.439999999</v>
      </c>
      <c r="I182" s="48">
        <v>1426</v>
      </c>
      <c r="J182" s="49">
        <v>332.95</v>
      </c>
      <c r="K182" s="50">
        <f t="shared" si="12"/>
        <v>474786.7</v>
      </c>
      <c r="L182" s="48">
        <v>13458</v>
      </c>
      <c r="M182" s="49">
        <v>329.96</v>
      </c>
      <c r="N182" s="50">
        <f t="shared" si="13"/>
        <v>4440601.68</v>
      </c>
      <c r="O182" s="51">
        <f t="shared" si="14"/>
        <v>21694554.369999997</v>
      </c>
    </row>
    <row r="183" spans="1:15" x14ac:dyDescent="0.25">
      <c r="A183" s="40" t="s">
        <v>1023</v>
      </c>
      <c r="B183" s="40" t="s">
        <v>1024</v>
      </c>
      <c r="C183" s="48">
        <v>0</v>
      </c>
      <c r="D183" s="49">
        <v>219.87</v>
      </c>
      <c r="E183" s="50">
        <f t="shared" si="10"/>
        <v>0</v>
      </c>
      <c r="F183" s="48">
        <v>2170</v>
      </c>
      <c r="G183" s="49">
        <v>218.43</v>
      </c>
      <c r="H183" s="51">
        <f t="shared" si="11"/>
        <v>473993.10000000003</v>
      </c>
      <c r="I183" s="48">
        <v>0</v>
      </c>
      <c r="J183" s="49">
        <v>219.87</v>
      </c>
      <c r="K183" s="50">
        <f t="shared" si="12"/>
        <v>0</v>
      </c>
      <c r="L183" s="48">
        <v>0</v>
      </c>
      <c r="M183" s="49">
        <v>218.43</v>
      </c>
      <c r="N183" s="50">
        <f t="shared" si="13"/>
        <v>0</v>
      </c>
      <c r="O183" s="51">
        <f t="shared" si="14"/>
        <v>473993.10000000003</v>
      </c>
    </row>
    <row r="184" spans="1:15" x14ac:dyDescent="0.25">
      <c r="A184" s="40" t="s">
        <v>301</v>
      </c>
      <c r="B184" s="40" t="s">
        <v>302</v>
      </c>
      <c r="C184" s="48">
        <v>24426</v>
      </c>
      <c r="D184" s="49">
        <v>392.21</v>
      </c>
      <c r="E184" s="50">
        <f t="shared" si="10"/>
        <v>9580121.459999999</v>
      </c>
      <c r="F184" s="48">
        <v>47968</v>
      </c>
      <c r="G184" s="49">
        <v>388.92</v>
      </c>
      <c r="H184" s="51">
        <f t="shared" si="11"/>
        <v>18655714.560000002</v>
      </c>
      <c r="I184" s="48">
        <v>8363</v>
      </c>
      <c r="J184" s="49">
        <v>392.21</v>
      </c>
      <c r="K184" s="50">
        <f t="shared" si="12"/>
        <v>3280052.23</v>
      </c>
      <c r="L184" s="48">
        <v>16424</v>
      </c>
      <c r="M184" s="49">
        <v>388.92</v>
      </c>
      <c r="N184" s="50">
        <f t="shared" si="13"/>
        <v>6387622.0800000001</v>
      </c>
      <c r="O184" s="51">
        <f t="shared" si="14"/>
        <v>37903510.330000006</v>
      </c>
    </row>
    <row r="185" spans="1:15" x14ac:dyDescent="0.25">
      <c r="A185" s="40" t="s">
        <v>303</v>
      </c>
      <c r="B185" s="40" t="s">
        <v>1025</v>
      </c>
      <c r="C185" s="48">
        <v>881</v>
      </c>
      <c r="D185" s="49">
        <v>335.39</v>
      </c>
      <c r="E185" s="50">
        <f t="shared" si="10"/>
        <v>295478.58999999997</v>
      </c>
      <c r="F185" s="48">
        <v>24369</v>
      </c>
      <c r="G185" s="49">
        <v>332.13</v>
      </c>
      <c r="H185" s="51">
        <f t="shared" si="11"/>
        <v>8093675.9699999997</v>
      </c>
      <c r="I185" s="48">
        <v>182</v>
      </c>
      <c r="J185" s="49">
        <v>335.39</v>
      </c>
      <c r="K185" s="50">
        <f t="shared" si="12"/>
        <v>61040.979999999996</v>
      </c>
      <c r="L185" s="48">
        <v>5026</v>
      </c>
      <c r="M185" s="49">
        <v>332.13</v>
      </c>
      <c r="N185" s="50">
        <f t="shared" si="13"/>
        <v>1669285.38</v>
      </c>
      <c r="O185" s="51">
        <f t="shared" si="14"/>
        <v>10119480.920000002</v>
      </c>
    </row>
    <row r="186" spans="1:15" x14ac:dyDescent="0.25">
      <c r="A186" s="40" t="s">
        <v>305</v>
      </c>
      <c r="B186" s="40" t="s">
        <v>306</v>
      </c>
      <c r="C186" s="48">
        <v>1667</v>
      </c>
      <c r="D186" s="49">
        <v>278.8</v>
      </c>
      <c r="E186" s="50">
        <f t="shared" si="10"/>
        <v>464759.60000000003</v>
      </c>
      <c r="F186" s="48">
        <v>42272</v>
      </c>
      <c r="G186" s="49">
        <v>276.44</v>
      </c>
      <c r="H186" s="51">
        <f t="shared" si="11"/>
        <v>11685671.68</v>
      </c>
      <c r="I186" s="48">
        <v>335</v>
      </c>
      <c r="J186" s="49">
        <v>278.8</v>
      </c>
      <c r="K186" s="50">
        <f t="shared" si="12"/>
        <v>93398</v>
      </c>
      <c r="L186" s="48">
        <v>8488</v>
      </c>
      <c r="M186" s="49">
        <v>276.44</v>
      </c>
      <c r="N186" s="50">
        <f t="shared" si="13"/>
        <v>2346422.7200000002</v>
      </c>
      <c r="O186" s="51">
        <f t="shared" si="14"/>
        <v>14590252</v>
      </c>
    </row>
    <row r="187" spans="1:15" x14ac:dyDescent="0.25">
      <c r="A187" s="40" t="s">
        <v>307</v>
      </c>
      <c r="B187" s="40" t="s">
        <v>308</v>
      </c>
      <c r="C187" s="48">
        <v>1093</v>
      </c>
      <c r="D187" s="49">
        <v>274.82</v>
      </c>
      <c r="E187" s="50">
        <f t="shared" si="10"/>
        <v>300378.26</v>
      </c>
      <c r="F187" s="48">
        <v>60103</v>
      </c>
      <c r="G187" s="49">
        <v>272.58999999999997</v>
      </c>
      <c r="H187" s="51">
        <f t="shared" si="11"/>
        <v>16383476.769999998</v>
      </c>
      <c r="I187" s="48">
        <v>33</v>
      </c>
      <c r="J187" s="49">
        <v>274.82</v>
      </c>
      <c r="K187" s="50">
        <f t="shared" si="12"/>
        <v>9069.06</v>
      </c>
      <c r="L187" s="48">
        <v>1840</v>
      </c>
      <c r="M187" s="49">
        <v>272.58999999999997</v>
      </c>
      <c r="N187" s="50">
        <f t="shared" si="13"/>
        <v>501565.6</v>
      </c>
      <c r="O187" s="51">
        <f t="shared" si="14"/>
        <v>17194489.689999998</v>
      </c>
    </row>
    <row r="188" spans="1:15" x14ac:dyDescent="0.25">
      <c r="A188" s="40" t="s">
        <v>309</v>
      </c>
      <c r="B188" s="40" t="s">
        <v>310</v>
      </c>
      <c r="C188" s="48">
        <v>1709</v>
      </c>
      <c r="D188" s="49">
        <v>358.28</v>
      </c>
      <c r="E188" s="50">
        <f t="shared" si="10"/>
        <v>612300.5199999999</v>
      </c>
      <c r="F188" s="48">
        <v>30745</v>
      </c>
      <c r="G188" s="49">
        <v>354.77</v>
      </c>
      <c r="H188" s="51">
        <f t="shared" si="11"/>
        <v>10907403.649999999</v>
      </c>
      <c r="I188" s="48">
        <v>215</v>
      </c>
      <c r="J188" s="49">
        <v>358.28</v>
      </c>
      <c r="K188" s="50">
        <f t="shared" si="12"/>
        <v>77030.2</v>
      </c>
      <c r="L188" s="48">
        <v>3861</v>
      </c>
      <c r="M188" s="49">
        <v>354.77</v>
      </c>
      <c r="N188" s="50">
        <f t="shared" si="13"/>
        <v>1369766.97</v>
      </c>
      <c r="O188" s="51">
        <f t="shared" si="14"/>
        <v>12966501.339999998</v>
      </c>
    </row>
    <row r="189" spans="1:15" x14ac:dyDescent="0.25">
      <c r="A189" s="40" t="s">
        <v>311</v>
      </c>
      <c r="B189" s="40" t="s">
        <v>312</v>
      </c>
      <c r="C189" s="48">
        <v>0</v>
      </c>
      <c r="D189" s="49">
        <v>258.37</v>
      </c>
      <c r="E189" s="50">
        <f t="shared" si="10"/>
        <v>0</v>
      </c>
      <c r="F189" s="48">
        <v>35642</v>
      </c>
      <c r="G189" s="49">
        <v>256.22000000000003</v>
      </c>
      <c r="H189" s="51">
        <f t="shared" si="11"/>
        <v>9132193.2400000002</v>
      </c>
      <c r="I189" s="48">
        <v>0</v>
      </c>
      <c r="J189" s="49">
        <v>258.37</v>
      </c>
      <c r="K189" s="50">
        <f t="shared" si="12"/>
        <v>0</v>
      </c>
      <c r="L189" s="48">
        <v>5110</v>
      </c>
      <c r="M189" s="49">
        <v>256.22000000000003</v>
      </c>
      <c r="N189" s="50">
        <f t="shared" si="13"/>
        <v>1309284.2000000002</v>
      </c>
      <c r="O189" s="51">
        <f t="shared" si="14"/>
        <v>10441477.440000001</v>
      </c>
    </row>
    <row r="190" spans="1:15" x14ac:dyDescent="0.25">
      <c r="A190" s="40" t="s">
        <v>1279</v>
      </c>
      <c r="B190" s="40" t="s">
        <v>1304</v>
      </c>
      <c r="C190" s="48">
        <v>457</v>
      </c>
      <c r="D190" s="49">
        <v>285.72000000000003</v>
      </c>
      <c r="E190" s="50">
        <f t="shared" si="10"/>
        <v>130574.04000000001</v>
      </c>
      <c r="F190" s="48">
        <v>27350</v>
      </c>
      <c r="G190" s="49">
        <v>283.45999999999998</v>
      </c>
      <c r="H190" s="51">
        <f t="shared" si="11"/>
        <v>7752630.9999999991</v>
      </c>
      <c r="I190" s="48">
        <v>47</v>
      </c>
      <c r="J190" s="49">
        <v>285.72000000000003</v>
      </c>
      <c r="K190" s="50">
        <f t="shared" si="12"/>
        <v>13428.840000000002</v>
      </c>
      <c r="L190" s="48">
        <v>2791</v>
      </c>
      <c r="M190" s="49">
        <v>283.45999999999998</v>
      </c>
      <c r="N190" s="50">
        <f t="shared" si="13"/>
        <v>791136.86</v>
      </c>
      <c r="O190" s="51">
        <f t="shared" si="14"/>
        <v>8687770.7399999984</v>
      </c>
    </row>
    <row r="191" spans="1:15" x14ac:dyDescent="0.25">
      <c r="A191" s="40" t="s">
        <v>1026</v>
      </c>
      <c r="B191" s="40" t="s">
        <v>1027</v>
      </c>
      <c r="C191" s="48">
        <v>0</v>
      </c>
      <c r="D191" s="49">
        <v>213.09</v>
      </c>
      <c r="E191" s="50">
        <f t="shared" si="10"/>
        <v>0</v>
      </c>
      <c r="F191" s="48">
        <v>1086</v>
      </c>
      <c r="G191" s="49">
        <v>211.4</v>
      </c>
      <c r="H191" s="51">
        <f t="shared" si="11"/>
        <v>229580.4</v>
      </c>
      <c r="I191" s="48">
        <v>0</v>
      </c>
      <c r="J191" s="49">
        <v>213.09</v>
      </c>
      <c r="K191" s="50">
        <f t="shared" si="12"/>
        <v>0</v>
      </c>
      <c r="L191" s="48">
        <v>0</v>
      </c>
      <c r="M191" s="49">
        <v>211.4</v>
      </c>
      <c r="N191" s="50">
        <f t="shared" si="13"/>
        <v>0</v>
      </c>
      <c r="O191" s="51">
        <f t="shared" si="14"/>
        <v>229580.4</v>
      </c>
    </row>
    <row r="192" spans="1:15" x14ac:dyDescent="0.25">
      <c r="A192" s="40" t="s">
        <v>313</v>
      </c>
      <c r="B192" s="40" t="s">
        <v>314</v>
      </c>
      <c r="C192" s="48">
        <v>122</v>
      </c>
      <c r="D192" s="49">
        <v>271.05</v>
      </c>
      <c r="E192" s="50">
        <f t="shared" si="10"/>
        <v>33068.1</v>
      </c>
      <c r="F192" s="48">
        <v>20484</v>
      </c>
      <c r="G192" s="49">
        <v>268.81</v>
      </c>
      <c r="H192" s="51">
        <f t="shared" si="11"/>
        <v>5506304.04</v>
      </c>
      <c r="I192" s="48">
        <v>0</v>
      </c>
      <c r="J192" s="49">
        <v>271.05</v>
      </c>
      <c r="K192" s="50">
        <f t="shared" si="12"/>
        <v>0</v>
      </c>
      <c r="L192" s="48">
        <v>74</v>
      </c>
      <c r="M192" s="49">
        <v>268.81</v>
      </c>
      <c r="N192" s="50">
        <f t="shared" si="13"/>
        <v>19891.939999999999</v>
      </c>
      <c r="O192" s="51">
        <f t="shared" si="14"/>
        <v>5559264.0800000001</v>
      </c>
    </row>
    <row r="193" spans="1:15" x14ac:dyDescent="0.25">
      <c r="A193" s="40" t="s">
        <v>315</v>
      </c>
      <c r="B193" s="40" t="s">
        <v>316</v>
      </c>
      <c r="C193" s="48">
        <v>7994</v>
      </c>
      <c r="D193" s="49">
        <v>278.62</v>
      </c>
      <c r="E193" s="50">
        <f t="shared" si="10"/>
        <v>2227288.2800000003</v>
      </c>
      <c r="F193" s="48">
        <v>29694</v>
      </c>
      <c r="G193" s="49">
        <v>275.97000000000003</v>
      </c>
      <c r="H193" s="51">
        <f t="shared" si="11"/>
        <v>8194653.1800000006</v>
      </c>
      <c r="I193" s="48">
        <v>1551</v>
      </c>
      <c r="J193" s="49">
        <v>278.62</v>
      </c>
      <c r="K193" s="50">
        <f t="shared" si="12"/>
        <v>432139.62</v>
      </c>
      <c r="L193" s="48">
        <v>5763</v>
      </c>
      <c r="M193" s="49">
        <v>275.97000000000003</v>
      </c>
      <c r="N193" s="50">
        <f t="shared" si="13"/>
        <v>1590415.11</v>
      </c>
      <c r="O193" s="51">
        <f t="shared" si="14"/>
        <v>12444496.189999999</v>
      </c>
    </row>
    <row r="194" spans="1:15" x14ac:dyDescent="0.25">
      <c r="A194" s="40" t="s">
        <v>317</v>
      </c>
      <c r="B194" s="40" t="s">
        <v>318</v>
      </c>
      <c r="C194" s="48">
        <v>0</v>
      </c>
      <c r="D194" s="49">
        <v>289.47000000000003</v>
      </c>
      <c r="E194" s="50">
        <f t="shared" si="10"/>
        <v>0</v>
      </c>
      <c r="F194" s="48">
        <v>42223</v>
      </c>
      <c r="G194" s="49">
        <v>287.27</v>
      </c>
      <c r="H194" s="51">
        <f t="shared" si="11"/>
        <v>12129401.209999999</v>
      </c>
      <c r="I194" s="48">
        <v>0</v>
      </c>
      <c r="J194" s="49">
        <v>289.47000000000003</v>
      </c>
      <c r="K194" s="50">
        <f t="shared" si="12"/>
        <v>0</v>
      </c>
      <c r="L194" s="48">
        <v>0</v>
      </c>
      <c r="M194" s="49">
        <v>287.27</v>
      </c>
      <c r="N194" s="50">
        <f t="shared" si="13"/>
        <v>0</v>
      </c>
      <c r="O194" s="51">
        <f t="shared" si="14"/>
        <v>12129401.209999999</v>
      </c>
    </row>
    <row r="195" spans="1:15" x14ac:dyDescent="0.25">
      <c r="A195" s="40" t="s">
        <v>1164</v>
      </c>
      <c r="B195" s="40" t="s">
        <v>1255</v>
      </c>
      <c r="C195" s="48">
        <v>2369</v>
      </c>
      <c r="D195" s="49">
        <v>324.54000000000002</v>
      </c>
      <c r="E195" s="50">
        <f t="shared" si="10"/>
        <v>768835.26</v>
      </c>
      <c r="F195" s="48">
        <v>44257</v>
      </c>
      <c r="G195" s="49">
        <v>321.54000000000002</v>
      </c>
      <c r="H195" s="51">
        <f t="shared" si="11"/>
        <v>14230395.780000001</v>
      </c>
      <c r="I195" s="48">
        <v>314</v>
      </c>
      <c r="J195" s="49">
        <v>324.54000000000002</v>
      </c>
      <c r="K195" s="50">
        <f t="shared" si="12"/>
        <v>101905.56000000001</v>
      </c>
      <c r="L195" s="48">
        <v>5865</v>
      </c>
      <c r="M195" s="49">
        <v>321.54000000000002</v>
      </c>
      <c r="N195" s="50">
        <f t="shared" si="13"/>
        <v>1885832.1</v>
      </c>
      <c r="O195" s="51">
        <f t="shared" si="14"/>
        <v>16986968.700000003</v>
      </c>
    </row>
    <row r="196" spans="1:15" x14ac:dyDescent="0.25">
      <c r="A196" s="40" t="s">
        <v>1165</v>
      </c>
      <c r="B196" s="40" t="s">
        <v>1211</v>
      </c>
      <c r="C196" s="48">
        <v>761</v>
      </c>
      <c r="D196" s="49">
        <v>237.07</v>
      </c>
      <c r="E196" s="50">
        <f t="shared" si="10"/>
        <v>180410.27</v>
      </c>
      <c r="F196" s="48">
        <v>25938</v>
      </c>
      <c r="G196" s="49">
        <v>234.95</v>
      </c>
      <c r="H196" s="51">
        <f t="shared" si="11"/>
        <v>6094133.0999999996</v>
      </c>
      <c r="I196" s="48">
        <v>70</v>
      </c>
      <c r="J196" s="49">
        <v>237.07</v>
      </c>
      <c r="K196" s="50">
        <f t="shared" si="12"/>
        <v>16594.899999999998</v>
      </c>
      <c r="L196" s="48">
        <v>2395</v>
      </c>
      <c r="M196" s="49">
        <v>234.95</v>
      </c>
      <c r="N196" s="50">
        <f t="shared" si="13"/>
        <v>562705.25</v>
      </c>
      <c r="O196" s="51">
        <f t="shared" si="14"/>
        <v>6853843.5199999996</v>
      </c>
    </row>
    <row r="197" spans="1:15" x14ac:dyDescent="0.25">
      <c r="A197" s="40" t="s">
        <v>319</v>
      </c>
      <c r="B197" s="40" t="s">
        <v>320</v>
      </c>
      <c r="C197" s="48">
        <v>5571</v>
      </c>
      <c r="D197" s="49">
        <v>322.27</v>
      </c>
      <c r="E197" s="50">
        <f t="shared" si="10"/>
        <v>1795366.17</v>
      </c>
      <c r="F197" s="48">
        <v>35254</v>
      </c>
      <c r="G197" s="49">
        <v>319.22000000000003</v>
      </c>
      <c r="H197" s="51">
        <f t="shared" si="11"/>
        <v>11253781.880000001</v>
      </c>
      <c r="I197" s="48">
        <v>1723</v>
      </c>
      <c r="J197" s="49">
        <v>322.27</v>
      </c>
      <c r="K197" s="50">
        <f t="shared" si="12"/>
        <v>555271.21</v>
      </c>
      <c r="L197" s="48">
        <v>10907</v>
      </c>
      <c r="M197" s="49">
        <v>319.22000000000003</v>
      </c>
      <c r="N197" s="50">
        <f t="shared" si="13"/>
        <v>3481732.5400000005</v>
      </c>
      <c r="O197" s="51">
        <f t="shared" si="14"/>
        <v>17086151.800000001</v>
      </c>
    </row>
    <row r="198" spans="1:15" x14ac:dyDescent="0.25">
      <c r="A198" s="40" t="s">
        <v>321</v>
      </c>
      <c r="B198" s="40" t="s">
        <v>1028</v>
      </c>
      <c r="C198" s="48">
        <v>4451</v>
      </c>
      <c r="D198" s="49">
        <v>309.27</v>
      </c>
      <c r="E198" s="50">
        <f t="shared" si="10"/>
        <v>1376560.77</v>
      </c>
      <c r="F198" s="48">
        <v>48059</v>
      </c>
      <c r="G198" s="49">
        <v>306.29000000000002</v>
      </c>
      <c r="H198" s="51">
        <f t="shared" si="11"/>
        <v>14719991.110000001</v>
      </c>
      <c r="I198" s="48">
        <v>1257</v>
      </c>
      <c r="J198" s="49">
        <v>309.27</v>
      </c>
      <c r="K198" s="50">
        <f t="shared" si="12"/>
        <v>388752.38999999996</v>
      </c>
      <c r="L198" s="48">
        <v>13577</v>
      </c>
      <c r="M198" s="49">
        <v>306.29000000000002</v>
      </c>
      <c r="N198" s="50">
        <f t="shared" si="13"/>
        <v>4158499.33</v>
      </c>
      <c r="O198" s="51">
        <f t="shared" si="14"/>
        <v>20643803.600000001</v>
      </c>
    </row>
    <row r="199" spans="1:15" x14ac:dyDescent="0.25">
      <c r="A199" s="40" t="s">
        <v>323</v>
      </c>
      <c r="B199" s="40" t="s">
        <v>324</v>
      </c>
      <c r="C199" s="48">
        <v>1186</v>
      </c>
      <c r="D199" s="49">
        <v>310.66000000000003</v>
      </c>
      <c r="E199" s="50">
        <f t="shared" si="10"/>
        <v>368442.76</v>
      </c>
      <c r="F199" s="48">
        <v>59510</v>
      </c>
      <c r="G199" s="49">
        <v>307.72000000000003</v>
      </c>
      <c r="H199" s="51">
        <f t="shared" si="11"/>
        <v>18312417.200000003</v>
      </c>
      <c r="I199" s="48">
        <v>82</v>
      </c>
      <c r="J199" s="49">
        <v>310.66000000000003</v>
      </c>
      <c r="K199" s="50">
        <f t="shared" si="12"/>
        <v>25474.120000000003</v>
      </c>
      <c r="L199" s="48">
        <v>4093</v>
      </c>
      <c r="M199" s="49">
        <v>307.72000000000003</v>
      </c>
      <c r="N199" s="50">
        <f t="shared" si="13"/>
        <v>1259497.9600000002</v>
      </c>
      <c r="O199" s="51">
        <f t="shared" si="14"/>
        <v>19965832.040000007</v>
      </c>
    </row>
    <row r="200" spans="1:15" x14ac:dyDescent="0.25">
      <c r="A200" s="40" t="s">
        <v>325</v>
      </c>
      <c r="B200" s="40" t="s">
        <v>1256</v>
      </c>
      <c r="C200" s="48">
        <v>366</v>
      </c>
      <c r="D200" s="49">
        <v>286.75</v>
      </c>
      <c r="E200" s="50">
        <f t="shared" si="10"/>
        <v>104950.5</v>
      </c>
      <c r="F200" s="48">
        <v>20188</v>
      </c>
      <c r="G200" s="49">
        <v>284.10000000000002</v>
      </c>
      <c r="H200" s="51">
        <f t="shared" si="11"/>
        <v>5735410.8000000007</v>
      </c>
      <c r="I200" s="48">
        <v>0</v>
      </c>
      <c r="J200" s="49">
        <v>286.75</v>
      </c>
      <c r="K200" s="50">
        <f t="shared" si="12"/>
        <v>0</v>
      </c>
      <c r="L200" s="48">
        <v>0</v>
      </c>
      <c r="M200" s="49">
        <v>284.10000000000002</v>
      </c>
      <c r="N200" s="50">
        <f t="shared" si="13"/>
        <v>0</v>
      </c>
      <c r="O200" s="51">
        <f t="shared" si="14"/>
        <v>5840361.3000000007</v>
      </c>
    </row>
    <row r="201" spans="1:15" x14ac:dyDescent="0.25">
      <c r="A201" s="40" t="s">
        <v>1029</v>
      </c>
      <c r="B201" s="40" t="s">
        <v>1030</v>
      </c>
      <c r="C201" s="48">
        <v>0</v>
      </c>
      <c r="D201" s="49">
        <v>223.39</v>
      </c>
      <c r="E201" s="50">
        <f t="shared" si="10"/>
        <v>0</v>
      </c>
      <c r="F201" s="48">
        <v>2458</v>
      </c>
      <c r="G201" s="49">
        <v>221.38</v>
      </c>
      <c r="H201" s="51">
        <f t="shared" si="11"/>
        <v>544152.04</v>
      </c>
      <c r="I201" s="48">
        <v>0</v>
      </c>
      <c r="J201" s="49">
        <v>223.39</v>
      </c>
      <c r="K201" s="50">
        <f t="shared" si="12"/>
        <v>0</v>
      </c>
      <c r="L201" s="48">
        <v>0</v>
      </c>
      <c r="M201" s="49">
        <v>221.38</v>
      </c>
      <c r="N201" s="50">
        <f t="shared" si="13"/>
        <v>0</v>
      </c>
      <c r="O201" s="51">
        <f t="shared" si="14"/>
        <v>544152.04</v>
      </c>
    </row>
    <row r="202" spans="1:15" x14ac:dyDescent="0.25">
      <c r="A202" s="40" t="s">
        <v>326</v>
      </c>
      <c r="B202" s="40" t="s">
        <v>1257</v>
      </c>
      <c r="C202" s="48">
        <v>0</v>
      </c>
      <c r="D202" s="49">
        <v>217.97</v>
      </c>
      <c r="E202" s="50">
        <f t="shared" ref="E202:E264" si="15">C202*D202</f>
        <v>0</v>
      </c>
      <c r="F202" s="48">
        <v>7448</v>
      </c>
      <c r="G202" s="49">
        <v>216.15</v>
      </c>
      <c r="H202" s="51">
        <f t="shared" ref="H202:H264" si="16">F202*G202</f>
        <v>1609885.2</v>
      </c>
      <c r="I202" s="48">
        <v>0</v>
      </c>
      <c r="J202" s="49">
        <v>217.97</v>
      </c>
      <c r="K202" s="50">
        <f t="shared" ref="K202:K264" si="17">I202*J202</f>
        <v>0</v>
      </c>
      <c r="L202" s="48">
        <v>0</v>
      </c>
      <c r="M202" s="49">
        <v>216.15</v>
      </c>
      <c r="N202" s="50">
        <f t="shared" ref="N202:N264" si="18">L202*M202</f>
        <v>0</v>
      </c>
      <c r="O202" s="51">
        <f t="shared" ref="O202:O264" si="19">E202+H202+K202+N202</f>
        <v>1609885.2</v>
      </c>
    </row>
    <row r="203" spans="1:15" x14ac:dyDescent="0.25">
      <c r="A203" s="40" t="s">
        <v>1280</v>
      </c>
      <c r="B203" s="40" t="s">
        <v>328</v>
      </c>
      <c r="C203" s="48">
        <v>2873</v>
      </c>
      <c r="D203" s="49">
        <v>264.98</v>
      </c>
      <c r="E203" s="50">
        <f t="shared" si="15"/>
        <v>761287.54</v>
      </c>
      <c r="F203" s="48">
        <v>36102</v>
      </c>
      <c r="G203" s="49">
        <v>262.7</v>
      </c>
      <c r="H203" s="51">
        <f t="shared" si="16"/>
        <v>9483995.4000000004</v>
      </c>
      <c r="I203" s="48">
        <v>344</v>
      </c>
      <c r="J203" s="49">
        <v>264.98</v>
      </c>
      <c r="K203" s="50">
        <f t="shared" si="17"/>
        <v>91153.12000000001</v>
      </c>
      <c r="L203" s="48">
        <v>4329</v>
      </c>
      <c r="M203" s="49">
        <v>262.7</v>
      </c>
      <c r="N203" s="50">
        <f t="shared" si="18"/>
        <v>1137228.3</v>
      </c>
      <c r="O203" s="51">
        <f t="shared" si="19"/>
        <v>11473664.360000001</v>
      </c>
    </row>
    <row r="204" spans="1:15" x14ac:dyDescent="0.25">
      <c r="A204" s="40" t="s">
        <v>329</v>
      </c>
      <c r="B204" s="40" t="s">
        <v>330</v>
      </c>
      <c r="C204" s="48">
        <v>11146</v>
      </c>
      <c r="D204" s="49">
        <v>247.89</v>
      </c>
      <c r="E204" s="50">
        <f t="shared" si="15"/>
        <v>2762981.94</v>
      </c>
      <c r="F204" s="48">
        <v>39373</v>
      </c>
      <c r="G204" s="49">
        <v>245.65</v>
      </c>
      <c r="H204" s="51">
        <f t="shared" si="16"/>
        <v>9671977.4500000011</v>
      </c>
      <c r="I204" s="48">
        <v>4684</v>
      </c>
      <c r="J204" s="49">
        <v>247.89</v>
      </c>
      <c r="K204" s="50">
        <f t="shared" si="17"/>
        <v>1161116.76</v>
      </c>
      <c r="L204" s="48">
        <v>16546</v>
      </c>
      <c r="M204" s="49">
        <v>245.65</v>
      </c>
      <c r="N204" s="50">
        <f t="shared" si="18"/>
        <v>4064524.9</v>
      </c>
      <c r="O204" s="51">
        <f t="shared" si="19"/>
        <v>17660601.050000001</v>
      </c>
    </row>
    <row r="205" spans="1:15" x14ac:dyDescent="0.25">
      <c r="A205" s="40" t="s">
        <v>331</v>
      </c>
      <c r="B205" s="40" t="s">
        <v>332</v>
      </c>
      <c r="C205" s="48">
        <v>5156</v>
      </c>
      <c r="D205" s="49">
        <v>336.54</v>
      </c>
      <c r="E205" s="50">
        <f t="shared" si="15"/>
        <v>1735200.24</v>
      </c>
      <c r="F205" s="48">
        <v>52356</v>
      </c>
      <c r="G205" s="49">
        <v>333.38</v>
      </c>
      <c r="H205" s="51">
        <f t="shared" si="16"/>
        <v>17454443.280000001</v>
      </c>
      <c r="I205" s="48">
        <v>1119</v>
      </c>
      <c r="J205" s="49">
        <v>336.54</v>
      </c>
      <c r="K205" s="50">
        <f t="shared" si="17"/>
        <v>376588.26</v>
      </c>
      <c r="L205" s="48">
        <v>11364</v>
      </c>
      <c r="M205" s="49">
        <v>333.38</v>
      </c>
      <c r="N205" s="50">
        <f t="shared" si="18"/>
        <v>3788530.32</v>
      </c>
      <c r="O205" s="51">
        <f t="shared" si="19"/>
        <v>23354762.100000001</v>
      </c>
    </row>
    <row r="206" spans="1:15" x14ac:dyDescent="0.25">
      <c r="A206" s="40" t="s">
        <v>1166</v>
      </c>
      <c r="B206" s="40" t="s">
        <v>1213</v>
      </c>
      <c r="C206" s="48">
        <v>381</v>
      </c>
      <c r="D206" s="49">
        <v>243.13</v>
      </c>
      <c r="E206" s="50">
        <f t="shared" si="15"/>
        <v>92632.53</v>
      </c>
      <c r="F206" s="48">
        <v>18135</v>
      </c>
      <c r="G206" s="49">
        <v>241.16</v>
      </c>
      <c r="H206" s="51">
        <f t="shared" si="16"/>
        <v>4373436.5999999996</v>
      </c>
      <c r="I206" s="48">
        <v>50</v>
      </c>
      <c r="J206" s="49">
        <v>243.13</v>
      </c>
      <c r="K206" s="50">
        <f t="shared" si="17"/>
        <v>12156.5</v>
      </c>
      <c r="L206" s="48">
        <v>2375</v>
      </c>
      <c r="M206" s="49">
        <v>241.16</v>
      </c>
      <c r="N206" s="50">
        <f t="shared" si="18"/>
        <v>572755</v>
      </c>
      <c r="O206" s="51">
        <f t="shared" si="19"/>
        <v>5050980.63</v>
      </c>
    </row>
    <row r="207" spans="1:15" x14ac:dyDescent="0.25">
      <c r="A207" s="40" t="s">
        <v>333</v>
      </c>
      <c r="B207" s="40" t="s">
        <v>334</v>
      </c>
      <c r="C207" s="48">
        <v>2376</v>
      </c>
      <c r="D207" s="49">
        <v>356.76</v>
      </c>
      <c r="E207" s="50">
        <f t="shared" si="15"/>
        <v>847661.76</v>
      </c>
      <c r="F207" s="48">
        <v>23568</v>
      </c>
      <c r="G207" s="49">
        <v>354.59</v>
      </c>
      <c r="H207" s="51">
        <f t="shared" si="16"/>
        <v>8356977.1199999992</v>
      </c>
      <c r="I207" s="48">
        <v>142</v>
      </c>
      <c r="J207" s="49">
        <v>356.76</v>
      </c>
      <c r="K207" s="50">
        <f t="shared" si="17"/>
        <v>50659.92</v>
      </c>
      <c r="L207" s="48">
        <v>1412</v>
      </c>
      <c r="M207" s="49">
        <v>354.59</v>
      </c>
      <c r="N207" s="50">
        <f t="shared" si="18"/>
        <v>500681.07999999996</v>
      </c>
      <c r="O207" s="51">
        <f t="shared" si="19"/>
        <v>9755979.879999999</v>
      </c>
    </row>
    <row r="208" spans="1:15" x14ac:dyDescent="0.25">
      <c r="A208" s="40" t="s">
        <v>335</v>
      </c>
      <c r="B208" s="40" t="s">
        <v>1031</v>
      </c>
      <c r="C208" s="48">
        <v>623</v>
      </c>
      <c r="D208" s="49">
        <v>243.18</v>
      </c>
      <c r="E208" s="50">
        <f t="shared" si="15"/>
        <v>151501.14000000001</v>
      </c>
      <c r="F208" s="48">
        <v>18187</v>
      </c>
      <c r="G208" s="49">
        <v>241.02</v>
      </c>
      <c r="H208" s="51">
        <f t="shared" si="16"/>
        <v>4383430.74</v>
      </c>
      <c r="I208" s="48">
        <v>20</v>
      </c>
      <c r="J208" s="49">
        <v>243.18</v>
      </c>
      <c r="K208" s="50">
        <f t="shared" si="17"/>
        <v>4863.6000000000004</v>
      </c>
      <c r="L208" s="48">
        <v>578</v>
      </c>
      <c r="M208" s="49">
        <v>241.02</v>
      </c>
      <c r="N208" s="50">
        <f t="shared" si="18"/>
        <v>139309.56</v>
      </c>
      <c r="O208" s="51">
        <f t="shared" si="19"/>
        <v>4679105.0399999991</v>
      </c>
    </row>
    <row r="209" spans="1:15" x14ac:dyDescent="0.25">
      <c r="A209" s="40" t="s">
        <v>337</v>
      </c>
      <c r="B209" s="40" t="s">
        <v>338</v>
      </c>
      <c r="C209" s="48">
        <v>339</v>
      </c>
      <c r="D209" s="49">
        <v>165.73</v>
      </c>
      <c r="E209" s="50">
        <f t="shared" si="15"/>
        <v>56182.469999999994</v>
      </c>
      <c r="F209" s="48">
        <v>14229</v>
      </c>
      <c r="G209" s="49">
        <v>164.43</v>
      </c>
      <c r="H209" s="51">
        <f t="shared" si="16"/>
        <v>2339674.4700000002</v>
      </c>
      <c r="I209" s="48">
        <v>18</v>
      </c>
      <c r="J209" s="49">
        <v>165.73</v>
      </c>
      <c r="K209" s="50">
        <f t="shared" si="17"/>
        <v>2983.14</v>
      </c>
      <c r="L209" s="48">
        <v>763</v>
      </c>
      <c r="M209" s="49">
        <v>164.43</v>
      </c>
      <c r="N209" s="50">
        <f t="shared" si="18"/>
        <v>125460.09000000001</v>
      </c>
      <c r="O209" s="51">
        <f t="shared" si="19"/>
        <v>2524300.1700000004</v>
      </c>
    </row>
    <row r="210" spans="1:15" x14ac:dyDescent="0.25">
      <c r="A210" s="40" t="s">
        <v>339</v>
      </c>
      <c r="B210" s="40" t="s">
        <v>340</v>
      </c>
      <c r="C210" s="48">
        <v>1772</v>
      </c>
      <c r="D210" s="49">
        <v>335.16</v>
      </c>
      <c r="E210" s="50">
        <f t="shared" si="15"/>
        <v>593903.52</v>
      </c>
      <c r="F210" s="48">
        <v>77132</v>
      </c>
      <c r="G210" s="49">
        <v>332.59</v>
      </c>
      <c r="H210" s="51">
        <f t="shared" si="16"/>
        <v>25653331.879999999</v>
      </c>
      <c r="I210" s="48">
        <v>129</v>
      </c>
      <c r="J210" s="49">
        <v>335.16</v>
      </c>
      <c r="K210" s="50">
        <f t="shared" si="17"/>
        <v>43235.640000000007</v>
      </c>
      <c r="L210" s="48">
        <v>5633</v>
      </c>
      <c r="M210" s="49">
        <v>332.59</v>
      </c>
      <c r="N210" s="50">
        <f t="shared" si="18"/>
        <v>1873479.47</v>
      </c>
      <c r="O210" s="51">
        <f t="shared" si="19"/>
        <v>28163950.509999998</v>
      </c>
    </row>
    <row r="211" spans="1:15" x14ac:dyDescent="0.25">
      <c r="A211" s="40" t="s">
        <v>341</v>
      </c>
      <c r="B211" s="40" t="s">
        <v>342</v>
      </c>
      <c r="C211" s="48">
        <v>0</v>
      </c>
      <c r="D211" s="49">
        <v>249.66</v>
      </c>
      <c r="E211" s="50">
        <f t="shared" si="15"/>
        <v>0</v>
      </c>
      <c r="F211" s="48">
        <v>9301</v>
      </c>
      <c r="G211" s="49">
        <v>247.25</v>
      </c>
      <c r="H211" s="51">
        <f t="shared" si="16"/>
        <v>2299672.25</v>
      </c>
      <c r="I211" s="48">
        <v>0</v>
      </c>
      <c r="J211" s="49">
        <v>249.66</v>
      </c>
      <c r="K211" s="50">
        <f t="shared" si="17"/>
        <v>0</v>
      </c>
      <c r="L211" s="48">
        <v>81</v>
      </c>
      <c r="M211" s="49">
        <v>247.25</v>
      </c>
      <c r="N211" s="50">
        <f t="shared" si="18"/>
        <v>20027.25</v>
      </c>
      <c r="O211" s="51">
        <f t="shared" si="19"/>
        <v>2319699.5</v>
      </c>
    </row>
    <row r="212" spans="1:15" x14ac:dyDescent="0.25">
      <c r="A212" s="40" t="s">
        <v>343</v>
      </c>
      <c r="B212" s="40" t="s">
        <v>344</v>
      </c>
      <c r="C212" s="48">
        <v>2290</v>
      </c>
      <c r="D212" s="49">
        <v>392.6</v>
      </c>
      <c r="E212" s="50">
        <f t="shared" si="15"/>
        <v>899054</v>
      </c>
      <c r="F212" s="48">
        <v>35689</v>
      </c>
      <c r="G212" s="49">
        <v>389.61</v>
      </c>
      <c r="H212" s="51">
        <f t="shared" si="16"/>
        <v>13904791.290000001</v>
      </c>
      <c r="I212" s="48">
        <v>224</v>
      </c>
      <c r="J212" s="49">
        <v>392.6</v>
      </c>
      <c r="K212" s="50">
        <f t="shared" si="17"/>
        <v>87942.400000000009</v>
      </c>
      <c r="L212" s="48">
        <v>3499</v>
      </c>
      <c r="M212" s="49">
        <v>389.61</v>
      </c>
      <c r="N212" s="50">
        <f t="shared" si="18"/>
        <v>1363245.3900000001</v>
      </c>
      <c r="O212" s="51">
        <f t="shared" si="19"/>
        <v>16255033.080000002</v>
      </c>
    </row>
    <row r="213" spans="1:15" x14ac:dyDescent="0.25">
      <c r="A213" s="40" t="s">
        <v>1167</v>
      </c>
      <c r="B213" s="40" t="s">
        <v>1214</v>
      </c>
      <c r="C213" s="48">
        <v>910</v>
      </c>
      <c r="D213" s="49">
        <v>361.67</v>
      </c>
      <c r="E213" s="50">
        <f t="shared" si="15"/>
        <v>329119.7</v>
      </c>
      <c r="F213" s="48">
        <v>44070</v>
      </c>
      <c r="G213" s="49">
        <v>358.25</v>
      </c>
      <c r="H213" s="51">
        <f t="shared" si="16"/>
        <v>15788077.5</v>
      </c>
      <c r="I213" s="48">
        <v>139</v>
      </c>
      <c r="J213" s="49">
        <v>361.67</v>
      </c>
      <c r="K213" s="50">
        <f t="shared" si="17"/>
        <v>50272.130000000005</v>
      </c>
      <c r="L213" s="48">
        <v>6717</v>
      </c>
      <c r="M213" s="49">
        <v>358.25</v>
      </c>
      <c r="N213" s="50">
        <f t="shared" si="18"/>
        <v>2406365.25</v>
      </c>
      <c r="O213" s="51">
        <f t="shared" si="19"/>
        <v>18573834.579999998</v>
      </c>
    </row>
    <row r="214" spans="1:15" x14ac:dyDescent="0.25">
      <c r="A214" s="40" t="s">
        <v>345</v>
      </c>
      <c r="B214" s="40" t="s">
        <v>1032</v>
      </c>
      <c r="C214" s="48">
        <v>367</v>
      </c>
      <c r="D214" s="49">
        <v>241.25</v>
      </c>
      <c r="E214" s="50">
        <f t="shared" si="15"/>
        <v>88538.75</v>
      </c>
      <c r="F214" s="48">
        <v>38511</v>
      </c>
      <c r="G214" s="49">
        <v>239.15</v>
      </c>
      <c r="H214" s="51">
        <f t="shared" si="16"/>
        <v>9209905.6500000004</v>
      </c>
      <c r="I214" s="48">
        <v>25</v>
      </c>
      <c r="J214" s="49">
        <v>241.25</v>
      </c>
      <c r="K214" s="50">
        <f t="shared" si="17"/>
        <v>6031.25</v>
      </c>
      <c r="L214" s="48">
        <v>2626</v>
      </c>
      <c r="M214" s="49">
        <v>239.15</v>
      </c>
      <c r="N214" s="50">
        <f t="shared" si="18"/>
        <v>628007.9</v>
      </c>
      <c r="O214" s="51">
        <f t="shared" si="19"/>
        <v>9932483.5500000007</v>
      </c>
    </row>
    <row r="215" spans="1:15" x14ac:dyDescent="0.25">
      <c r="A215" s="40" t="s">
        <v>347</v>
      </c>
      <c r="B215" s="40" t="s">
        <v>1033</v>
      </c>
      <c r="C215" s="48">
        <v>17887</v>
      </c>
      <c r="D215" s="49">
        <v>270.93</v>
      </c>
      <c r="E215" s="50">
        <f t="shared" si="15"/>
        <v>4846124.91</v>
      </c>
      <c r="F215" s="48">
        <v>54011</v>
      </c>
      <c r="G215" s="49">
        <v>268.61</v>
      </c>
      <c r="H215" s="51">
        <f t="shared" si="16"/>
        <v>14507894.710000001</v>
      </c>
      <c r="I215" s="48">
        <v>1603</v>
      </c>
      <c r="J215" s="49">
        <v>270.93</v>
      </c>
      <c r="K215" s="50">
        <f t="shared" si="17"/>
        <v>434300.79000000004</v>
      </c>
      <c r="L215" s="48">
        <v>4839</v>
      </c>
      <c r="M215" s="49">
        <v>268.61</v>
      </c>
      <c r="N215" s="50">
        <f t="shared" si="18"/>
        <v>1299803.79</v>
      </c>
      <c r="O215" s="51">
        <f t="shared" si="19"/>
        <v>21088124.199999999</v>
      </c>
    </row>
    <row r="216" spans="1:15" x14ac:dyDescent="0.25">
      <c r="A216" s="40" t="s">
        <v>349</v>
      </c>
      <c r="B216" s="40" t="s">
        <v>1034</v>
      </c>
      <c r="C216" s="48">
        <v>1711</v>
      </c>
      <c r="D216" s="49">
        <v>342.95</v>
      </c>
      <c r="E216" s="50">
        <f t="shared" si="15"/>
        <v>586787.44999999995</v>
      </c>
      <c r="F216" s="48">
        <v>41745</v>
      </c>
      <c r="G216" s="49">
        <v>339.99</v>
      </c>
      <c r="H216" s="51">
        <f t="shared" si="16"/>
        <v>14192882.550000001</v>
      </c>
      <c r="I216" s="48">
        <v>206</v>
      </c>
      <c r="J216" s="49">
        <v>342.95</v>
      </c>
      <c r="K216" s="50">
        <f t="shared" si="17"/>
        <v>70647.7</v>
      </c>
      <c r="L216" s="48">
        <v>5034</v>
      </c>
      <c r="M216" s="49">
        <v>339.99</v>
      </c>
      <c r="N216" s="50">
        <f t="shared" si="18"/>
        <v>1711509.6600000001</v>
      </c>
      <c r="O216" s="51">
        <f t="shared" si="19"/>
        <v>16561827.359999999</v>
      </c>
    </row>
    <row r="217" spans="1:15" x14ac:dyDescent="0.25">
      <c r="A217" s="40" t="s">
        <v>351</v>
      </c>
      <c r="B217" s="40" t="s">
        <v>1035</v>
      </c>
      <c r="C217" s="48">
        <v>1250</v>
      </c>
      <c r="D217" s="49">
        <v>323.68</v>
      </c>
      <c r="E217" s="50">
        <f t="shared" si="15"/>
        <v>404600</v>
      </c>
      <c r="F217" s="48">
        <v>114770</v>
      </c>
      <c r="G217" s="49">
        <v>320.88</v>
      </c>
      <c r="H217" s="51">
        <f t="shared" si="16"/>
        <v>36827397.600000001</v>
      </c>
      <c r="I217" s="48">
        <v>150</v>
      </c>
      <c r="J217" s="49">
        <v>323.68</v>
      </c>
      <c r="K217" s="50">
        <f t="shared" si="17"/>
        <v>48552</v>
      </c>
      <c r="L217" s="48">
        <v>13802</v>
      </c>
      <c r="M217" s="49">
        <v>320.88</v>
      </c>
      <c r="N217" s="50">
        <f t="shared" si="18"/>
        <v>4428785.76</v>
      </c>
      <c r="O217" s="51">
        <f t="shared" si="19"/>
        <v>41709335.359999999</v>
      </c>
    </row>
    <row r="218" spans="1:15" x14ac:dyDescent="0.25">
      <c r="A218" s="40" t="s">
        <v>1247</v>
      </c>
      <c r="B218" s="40" t="s">
        <v>1258</v>
      </c>
      <c r="C218" s="48">
        <v>0</v>
      </c>
      <c r="D218" s="49">
        <v>346.33</v>
      </c>
      <c r="E218" s="50">
        <f t="shared" si="15"/>
        <v>0</v>
      </c>
      <c r="F218" s="48">
        <v>0</v>
      </c>
      <c r="G218" s="49">
        <v>344.77</v>
      </c>
      <c r="H218" s="51">
        <f t="shared" si="16"/>
        <v>0</v>
      </c>
      <c r="I218" s="48">
        <v>0</v>
      </c>
      <c r="J218" s="49">
        <v>346.33</v>
      </c>
      <c r="K218" s="50">
        <f t="shared" si="17"/>
        <v>0</v>
      </c>
      <c r="L218" s="48">
        <v>0</v>
      </c>
      <c r="M218" s="49">
        <v>344.77</v>
      </c>
      <c r="N218" s="50">
        <f t="shared" si="18"/>
        <v>0</v>
      </c>
      <c r="O218" s="51">
        <f t="shared" si="19"/>
        <v>0</v>
      </c>
    </row>
    <row r="219" spans="1:15" x14ac:dyDescent="0.25">
      <c r="A219" s="52" t="s">
        <v>353</v>
      </c>
      <c r="B219" s="40" t="s">
        <v>354</v>
      </c>
      <c r="C219" s="48">
        <v>14562</v>
      </c>
      <c r="D219" s="49">
        <v>283.57</v>
      </c>
      <c r="E219" s="50">
        <f t="shared" si="15"/>
        <v>4129346.34</v>
      </c>
      <c r="F219" s="48">
        <v>44521</v>
      </c>
      <c r="G219" s="49">
        <v>280.61</v>
      </c>
      <c r="H219" s="51">
        <f t="shared" si="16"/>
        <v>12493037.810000001</v>
      </c>
      <c r="I219" s="48">
        <v>4047</v>
      </c>
      <c r="J219" s="49">
        <v>283.57</v>
      </c>
      <c r="K219" s="50">
        <f t="shared" si="17"/>
        <v>1147607.79</v>
      </c>
      <c r="L219" s="48">
        <v>12372</v>
      </c>
      <c r="M219" s="49">
        <v>280.61</v>
      </c>
      <c r="N219" s="50">
        <f t="shared" si="18"/>
        <v>3471706.9200000004</v>
      </c>
      <c r="O219" s="51">
        <f t="shared" si="19"/>
        <v>21241698.860000003</v>
      </c>
    </row>
    <row r="220" spans="1:15" x14ac:dyDescent="0.25">
      <c r="A220" s="40" t="s">
        <v>355</v>
      </c>
      <c r="B220" s="40" t="s">
        <v>1036</v>
      </c>
      <c r="C220" s="48">
        <v>10452</v>
      </c>
      <c r="D220" s="49">
        <v>605.53</v>
      </c>
      <c r="E220" s="50">
        <f t="shared" si="15"/>
        <v>6328999.5599999996</v>
      </c>
      <c r="F220" s="48">
        <v>21150</v>
      </c>
      <c r="G220" s="49">
        <v>602.05999999999995</v>
      </c>
      <c r="H220" s="51">
        <f t="shared" si="16"/>
        <v>12733568.999999998</v>
      </c>
      <c r="I220" s="48">
        <v>4195</v>
      </c>
      <c r="J220" s="49">
        <v>605.53</v>
      </c>
      <c r="K220" s="50">
        <f t="shared" si="17"/>
        <v>2540198.35</v>
      </c>
      <c r="L220" s="48">
        <v>8488</v>
      </c>
      <c r="M220" s="49">
        <v>602.05999999999995</v>
      </c>
      <c r="N220" s="50">
        <f t="shared" si="18"/>
        <v>5110285.2799999993</v>
      </c>
      <c r="O220" s="51">
        <f t="shared" si="19"/>
        <v>26713052.189999998</v>
      </c>
    </row>
    <row r="221" spans="1:15" x14ac:dyDescent="0.25">
      <c r="A221" s="40" t="s">
        <v>357</v>
      </c>
      <c r="B221" s="40" t="s">
        <v>1215</v>
      </c>
      <c r="C221" s="48">
        <v>237</v>
      </c>
      <c r="D221" s="49">
        <v>214.84</v>
      </c>
      <c r="E221" s="50">
        <f t="shared" si="15"/>
        <v>50917.08</v>
      </c>
      <c r="F221" s="48">
        <v>26559</v>
      </c>
      <c r="G221" s="49">
        <v>212.94</v>
      </c>
      <c r="H221" s="51">
        <f t="shared" si="16"/>
        <v>5655473.46</v>
      </c>
      <c r="I221" s="48">
        <v>6</v>
      </c>
      <c r="J221" s="49">
        <v>214.84</v>
      </c>
      <c r="K221" s="50">
        <f t="shared" si="17"/>
        <v>1289.04</v>
      </c>
      <c r="L221" s="48">
        <v>625</v>
      </c>
      <c r="M221" s="49">
        <v>212.94</v>
      </c>
      <c r="N221" s="50">
        <f t="shared" si="18"/>
        <v>133087.5</v>
      </c>
      <c r="O221" s="51">
        <f t="shared" si="19"/>
        <v>5840767.0800000001</v>
      </c>
    </row>
    <row r="222" spans="1:15" x14ac:dyDescent="0.25">
      <c r="A222" s="40" t="s">
        <v>358</v>
      </c>
      <c r="B222" s="40" t="s">
        <v>1216</v>
      </c>
      <c r="C222" s="48">
        <v>934</v>
      </c>
      <c r="D222" s="49">
        <v>194.2</v>
      </c>
      <c r="E222" s="50">
        <f t="shared" si="15"/>
        <v>181382.8</v>
      </c>
      <c r="F222" s="48">
        <v>35352</v>
      </c>
      <c r="G222" s="49">
        <v>192.64</v>
      </c>
      <c r="H222" s="51">
        <f t="shared" si="16"/>
        <v>6810209.2799999993</v>
      </c>
      <c r="I222" s="48">
        <v>27</v>
      </c>
      <c r="J222" s="49">
        <v>194.2</v>
      </c>
      <c r="K222" s="50">
        <f t="shared" si="17"/>
        <v>5243.4</v>
      </c>
      <c r="L222" s="48">
        <v>1010</v>
      </c>
      <c r="M222" s="49">
        <v>192.64</v>
      </c>
      <c r="N222" s="50">
        <f t="shared" si="18"/>
        <v>194566.39999999999</v>
      </c>
      <c r="O222" s="51">
        <f t="shared" si="19"/>
        <v>7191401.8799999999</v>
      </c>
    </row>
    <row r="223" spans="1:15" x14ac:dyDescent="0.25">
      <c r="A223" s="40" t="s">
        <v>359</v>
      </c>
      <c r="B223" s="40" t="s">
        <v>1037</v>
      </c>
      <c r="C223" s="48">
        <v>365</v>
      </c>
      <c r="D223" s="49">
        <v>214.72</v>
      </c>
      <c r="E223" s="50">
        <f t="shared" si="15"/>
        <v>78372.800000000003</v>
      </c>
      <c r="F223" s="48">
        <v>21421</v>
      </c>
      <c r="G223" s="49">
        <v>213.08</v>
      </c>
      <c r="H223" s="51">
        <f t="shared" si="16"/>
        <v>4564386.6800000006</v>
      </c>
      <c r="I223" s="48">
        <v>0</v>
      </c>
      <c r="J223" s="49">
        <v>214.72</v>
      </c>
      <c r="K223" s="50">
        <f t="shared" si="17"/>
        <v>0</v>
      </c>
      <c r="L223" s="48">
        <v>0</v>
      </c>
      <c r="M223" s="49">
        <v>213.08</v>
      </c>
      <c r="N223" s="50">
        <f t="shared" si="18"/>
        <v>0</v>
      </c>
      <c r="O223" s="51">
        <f t="shared" si="19"/>
        <v>4642759.4800000004</v>
      </c>
    </row>
    <row r="224" spans="1:15" x14ac:dyDescent="0.25">
      <c r="A224" s="40" t="s">
        <v>361</v>
      </c>
      <c r="B224" s="40" t="s">
        <v>362</v>
      </c>
      <c r="C224" s="48">
        <v>1409</v>
      </c>
      <c r="D224" s="49">
        <v>397.9</v>
      </c>
      <c r="E224" s="50">
        <f t="shared" si="15"/>
        <v>560641.1</v>
      </c>
      <c r="F224" s="48">
        <v>44153</v>
      </c>
      <c r="G224" s="49">
        <v>394.07</v>
      </c>
      <c r="H224" s="51">
        <f t="shared" si="16"/>
        <v>17399372.710000001</v>
      </c>
      <c r="I224" s="48">
        <v>84</v>
      </c>
      <c r="J224" s="49">
        <v>397.9</v>
      </c>
      <c r="K224" s="50">
        <f t="shared" si="17"/>
        <v>33423.599999999999</v>
      </c>
      <c r="L224" s="48">
        <v>2625</v>
      </c>
      <c r="M224" s="49">
        <v>394.07</v>
      </c>
      <c r="N224" s="50">
        <f t="shared" si="18"/>
        <v>1034433.75</v>
      </c>
      <c r="O224" s="51">
        <f t="shared" si="19"/>
        <v>19027871.160000004</v>
      </c>
    </row>
    <row r="225" spans="1:15" x14ac:dyDescent="0.25">
      <c r="A225" s="40" t="s">
        <v>363</v>
      </c>
      <c r="B225" s="40" t="s">
        <v>364</v>
      </c>
      <c r="C225" s="48">
        <v>1630</v>
      </c>
      <c r="D225" s="49">
        <v>355.94</v>
      </c>
      <c r="E225" s="50">
        <f t="shared" si="15"/>
        <v>580182.19999999995</v>
      </c>
      <c r="F225" s="48">
        <v>80637</v>
      </c>
      <c r="G225" s="49">
        <v>352.71</v>
      </c>
      <c r="H225" s="51">
        <f t="shared" si="16"/>
        <v>28441476.27</v>
      </c>
      <c r="I225" s="48">
        <v>193</v>
      </c>
      <c r="J225" s="49">
        <v>355.94</v>
      </c>
      <c r="K225" s="50">
        <f t="shared" si="17"/>
        <v>68696.42</v>
      </c>
      <c r="L225" s="48">
        <v>9527</v>
      </c>
      <c r="M225" s="49">
        <v>352.71</v>
      </c>
      <c r="N225" s="50">
        <f t="shared" si="18"/>
        <v>3360268.17</v>
      </c>
      <c r="O225" s="51">
        <f t="shared" si="19"/>
        <v>32450623.060000002</v>
      </c>
    </row>
    <row r="226" spans="1:15" x14ac:dyDescent="0.25">
      <c r="A226" s="40" t="s">
        <v>365</v>
      </c>
      <c r="B226" s="40" t="s">
        <v>366</v>
      </c>
      <c r="C226" s="48">
        <v>366</v>
      </c>
      <c r="D226" s="49">
        <v>200.12</v>
      </c>
      <c r="E226" s="50">
        <f t="shared" si="15"/>
        <v>73243.92</v>
      </c>
      <c r="F226" s="48">
        <v>33736</v>
      </c>
      <c r="G226" s="49">
        <v>198.2</v>
      </c>
      <c r="H226" s="51">
        <f t="shared" si="16"/>
        <v>6686475.1999999993</v>
      </c>
      <c r="I226" s="48">
        <v>10</v>
      </c>
      <c r="J226" s="49">
        <v>200.12</v>
      </c>
      <c r="K226" s="50">
        <f t="shared" si="17"/>
        <v>2001.2</v>
      </c>
      <c r="L226" s="48">
        <v>952</v>
      </c>
      <c r="M226" s="49">
        <v>198.2</v>
      </c>
      <c r="N226" s="50">
        <f t="shared" si="18"/>
        <v>188686.4</v>
      </c>
      <c r="O226" s="51">
        <f t="shared" si="19"/>
        <v>6950406.7199999997</v>
      </c>
    </row>
    <row r="227" spans="1:15" x14ac:dyDescent="0.25">
      <c r="A227" s="40" t="s">
        <v>367</v>
      </c>
      <c r="B227" s="40" t="s">
        <v>368</v>
      </c>
      <c r="C227" s="48">
        <v>571</v>
      </c>
      <c r="D227" s="49">
        <v>250.81</v>
      </c>
      <c r="E227" s="50">
        <f t="shared" si="15"/>
        <v>143212.51</v>
      </c>
      <c r="F227" s="48">
        <v>16107</v>
      </c>
      <c r="G227" s="49">
        <v>248.49</v>
      </c>
      <c r="H227" s="51">
        <f t="shared" si="16"/>
        <v>4002428.43</v>
      </c>
      <c r="I227" s="48">
        <v>27</v>
      </c>
      <c r="J227" s="49">
        <v>250.81</v>
      </c>
      <c r="K227" s="50">
        <f t="shared" si="17"/>
        <v>6771.87</v>
      </c>
      <c r="L227" s="48">
        <v>756</v>
      </c>
      <c r="M227" s="49">
        <v>248.49</v>
      </c>
      <c r="N227" s="50">
        <f t="shared" si="18"/>
        <v>187858.44</v>
      </c>
      <c r="O227" s="51">
        <f t="shared" si="19"/>
        <v>4340271.2500000009</v>
      </c>
    </row>
    <row r="228" spans="1:15" x14ac:dyDescent="0.25">
      <c r="A228" s="40" t="s">
        <v>369</v>
      </c>
      <c r="B228" s="40" t="s">
        <v>370</v>
      </c>
      <c r="C228" s="48">
        <v>608</v>
      </c>
      <c r="D228" s="49">
        <v>349.09</v>
      </c>
      <c r="E228" s="50">
        <f t="shared" si="15"/>
        <v>212246.71999999997</v>
      </c>
      <c r="F228" s="48">
        <v>22520</v>
      </c>
      <c r="G228" s="49">
        <v>346.67</v>
      </c>
      <c r="H228" s="51">
        <f t="shared" si="16"/>
        <v>7807008.4000000004</v>
      </c>
      <c r="I228" s="48">
        <v>27</v>
      </c>
      <c r="J228" s="49">
        <v>349.09</v>
      </c>
      <c r="K228" s="50">
        <f t="shared" si="17"/>
        <v>9425.4299999999985</v>
      </c>
      <c r="L228" s="48">
        <v>1007</v>
      </c>
      <c r="M228" s="49">
        <v>346.67</v>
      </c>
      <c r="N228" s="50">
        <f t="shared" si="18"/>
        <v>349096.69</v>
      </c>
      <c r="O228" s="51">
        <f t="shared" si="19"/>
        <v>8377777.2400000002</v>
      </c>
    </row>
    <row r="229" spans="1:15" x14ac:dyDescent="0.25">
      <c r="A229" s="40" t="s">
        <v>373</v>
      </c>
      <c r="B229" s="40" t="s">
        <v>374</v>
      </c>
      <c r="C229" s="48">
        <v>1012</v>
      </c>
      <c r="D229" s="49">
        <v>311.3</v>
      </c>
      <c r="E229" s="50">
        <f t="shared" si="15"/>
        <v>315035.60000000003</v>
      </c>
      <c r="F229" s="48">
        <v>52329</v>
      </c>
      <c r="G229" s="49">
        <v>309.17</v>
      </c>
      <c r="H229" s="51">
        <f t="shared" si="16"/>
        <v>16178556.930000002</v>
      </c>
      <c r="I229" s="48">
        <v>243</v>
      </c>
      <c r="J229" s="49">
        <v>311.3</v>
      </c>
      <c r="K229" s="50">
        <f t="shared" si="17"/>
        <v>75645.900000000009</v>
      </c>
      <c r="L229" s="48">
        <v>12568</v>
      </c>
      <c r="M229" s="49">
        <v>309.17</v>
      </c>
      <c r="N229" s="50">
        <f t="shared" si="18"/>
        <v>3885648.56</v>
      </c>
      <c r="O229" s="51">
        <f t="shared" si="19"/>
        <v>20454886.990000002</v>
      </c>
    </row>
    <row r="230" spans="1:15" x14ac:dyDescent="0.25">
      <c r="A230" s="40" t="s">
        <v>376</v>
      </c>
      <c r="B230" s="40" t="s">
        <v>1038</v>
      </c>
      <c r="C230" s="48">
        <v>5402</v>
      </c>
      <c r="D230" s="49">
        <v>307.62</v>
      </c>
      <c r="E230" s="50">
        <f t="shared" si="15"/>
        <v>1661763.24</v>
      </c>
      <c r="F230" s="48">
        <v>82754</v>
      </c>
      <c r="G230" s="49">
        <v>304.88</v>
      </c>
      <c r="H230" s="51">
        <f t="shared" si="16"/>
        <v>25230039.52</v>
      </c>
      <c r="I230" s="48">
        <v>1243</v>
      </c>
      <c r="J230" s="49">
        <v>307.62</v>
      </c>
      <c r="K230" s="50">
        <f t="shared" si="17"/>
        <v>382371.66000000003</v>
      </c>
      <c r="L230" s="48">
        <v>19035</v>
      </c>
      <c r="M230" s="49">
        <v>304.88</v>
      </c>
      <c r="N230" s="50">
        <f t="shared" si="18"/>
        <v>5803390.7999999998</v>
      </c>
      <c r="O230" s="51">
        <f t="shared" si="19"/>
        <v>33077565.219999999</v>
      </c>
    </row>
    <row r="231" spans="1:15" x14ac:dyDescent="0.25">
      <c r="A231" s="40" t="s">
        <v>378</v>
      </c>
      <c r="B231" s="40" t="s">
        <v>1039</v>
      </c>
      <c r="C231" s="48">
        <v>3507</v>
      </c>
      <c r="D231" s="49">
        <v>322.60000000000002</v>
      </c>
      <c r="E231" s="50">
        <f t="shared" si="15"/>
        <v>1131358.2000000002</v>
      </c>
      <c r="F231" s="48">
        <v>13439</v>
      </c>
      <c r="G231" s="49">
        <v>319.41000000000003</v>
      </c>
      <c r="H231" s="51">
        <f t="shared" si="16"/>
        <v>4292550.99</v>
      </c>
      <c r="I231" s="48">
        <v>1216</v>
      </c>
      <c r="J231" s="49">
        <v>322.60000000000002</v>
      </c>
      <c r="K231" s="50">
        <f t="shared" si="17"/>
        <v>392281.60000000003</v>
      </c>
      <c r="L231" s="48">
        <v>4661</v>
      </c>
      <c r="M231" s="49">
        <v>319.41000000000003</v>
      </c>
      <c r="N231" s="50">
        <f t="shared" si="18"/>
        <v>1488770.01</v>
      </c>
      <c r="O231" s="51">
        <f t="shared" si="19"/>
        <v>7304960.7999999998</v>
      </c>
    </row>
    <row r="232" spans="1:15" x14ac:dyDescent="0.25">
      <c r="A232" s="40" t="s">
        <v>380</v>
      </c>
      <c r="B232" s="40" t="s">
        <v>381</v>
      </c>
      <c r="C232" s="48">
        <v>10866</v>
      </c>
      <c r="D232" s="49">
        <v>341.49</v>
      </c>
      <c r="E232" s="50">
        <f t="shared" si="15"/>
        <v>3710630.3400000003</v>
      </c>
      <c r="F232" s="48">
        <v>73914</v>
      </c>
      <c r="G232" s="49">
        <v>338.22</v>
      </c>
      <c r="H232" s="51">
        <f t="shared" si="16"/>
        <v>24999193.080000002</v>
      </c>
      <c r="I232" s="48">
        <v>1797</v>
      </c>
      <c r="J232" s="49">
        <v>341.49</v>
      </c>
      <c r="K232" s="50">
        <f t="shared" si="17"/>
        <v>613657.53</v>
      </c>
      <c r="L232" s="48">
        <v>12224</v>
      </c>
      <c r="M232" s="49">
        <v>338.22</v>
      </c>
      <c r="N232" s="50">
        <f t="shared" si="18"/>
        <v>4134401.2800000003</v>
      </c>
      <c r="O232" s="51">
        <f t="shared" si="19"/>
        <v>33457882.230000004</v>
      </c>
    </row>
    <row r="233" spans="1:15" x14ac:dyDescent="0.25">
      <c r="A233" s="40" t="s">
        <v>382</v>
      </c>
      <c r="B233" s="40" t="s">
        <v>383</v>
      </c>
      <c r="C233" s="48">
        <v>9007</v>
      </c>
      <c r="D233" s="49">
        <v>363.35</v>
      </c>
      <c r="E233" s="50">
        <f t="shared" si="15"/>
        <v>3272693.45</v>
      </c>
      <c r="F233" s="48">
        <v>63996</v>
      </c>
      <c r="G233" s="49">
        <v>359.8</v>
      </c>
      <c r="H233" s="51">
        <f t="shared" si="16"/>
        <v>23025760.800000001</v>
      </c>
      <c r="I233" s="48">
        <v>1351</v>
      </c>
      <c r="J233" s="49">
        <v>363.35</v>
      </c>
      <c r="K233" s="50">
        <f t="shared" si="17"/>
        <v>490885.85000000003</v>
      </c>
      <c r="L233" s="48">
        <v>9597</v>
      </c>
      <c r="M233" s="49">
        <v>359.8</v>
      </c>
      <c r="N233" s="50">
        <f t="shared" si="18"/>
        <v>3453000.6</v>
      </c>
      <c r="O233" s="51">
        <f t="shared" si="19"/>
        <v>30242340.700000003</v>
      </c>
    </row>
    <row r="234" spans="1:15" x14ac:dyDescent="0.25">
      <c r="A234" s="40" t="s">
        <v>384</v>
      </c>
      <c r="B234" s="40" t="s">
        <v>385</v>
      </c>
      <c r="C234" s="48">
        <v>12669</v>
      </c>
      <c r="D234" s="49">
        <v>265.26</v>
      </c>
      <c r="E234" s="50">
        <f t="shared" si="15"/>
        <v>3360578.94</v>
      </c>
      <c r="F234" s="48">
        <v>64283</v>
      </c>
      <c r="G234" s="49">
        <v>262.69</v>
      </c>
      <c r="H234" s="51">
        <f t="shared" si="16"/>
        <v>16886501.27</v>
      </c>
      <c r="I234" s="48">
        <v>2031</v>
      </c>
      <c r="J234" s="49">
        <v>265.26</v>
      </c>
      <c r="K234" s="50">
        <f t="shared" si="17"/>
        <v>538743.05999999994</v>
      </c>
      <c r="L234" s="48">
        <v>10308</v>
      </c>
      <c r="M234" s="49">
        <v>262.69</v>
      </c>
      <c r="N234" s="50">
        <f t="shared" si="18"/>
        <v>2707808.52</v>
      </c>
      <c r="O234" s="51">
        <f t="shared" si="19"/>
        <v>23493631.789999999</v>
      </c>
    </row>
    <row r="235" spans="1:15" x14ac:dyDescent="0.25">
      <c r="A235" s="40" t="s">
        <v>386</v>
      </c>
      <c r="B235" s="40" t="s">
        <v>1040</v>
      </c>
      <c r="C235" s="48">
        <v>565</v>
      </c>
      <c r="D235" s="49">
        <v>176.63</v>
      </c>
      <c r="E235" s="50">
        <f t="shared" si="15"/>
        <v>99795.95</v>
      </c>
      <c r="F235" s="48">
        <v>28647</v>
      </c>
      <c r="G235" s="49">
        <v>175.21</v>
      </c>
      <c r="H235" s="51">
        <f t="shared" si="16"/>
        <v>5019240.87</v>
      </c>
      <c r="I235" s="48">
        <v>71</v>
      </c>
      <c r="J235" s="49">
        <v>176.63</v>
      </c>
      <c r="K235" s="50">
        <f t="shared" si="17"/>
        <v>12540.73</v>
      </c>
      <c r="L235" s="48">
        <v>3586</v>
      </c>
      <c r="M235" s="49">
        <v>175.21</v>
      </c>
      <c r="N235" s="50">
        <f t="shared" si="18"/>
        <v>628303.06000000006</v>
      </c>
      <c r="O235" s="51">
        <f t="shared" si="19"/>
        <v>5759880.6100000013</v>
      </c>
    </row>
    <row r="236" spans="1:15" x14ac:dyDescent="0.25">
      <c r="A236" s="52" t="s">
        <v>1365</v>
      </c>
      <c r="B236" s="40" t="s">
        <v>1217</v>
      </c>
      <c r="C236" s="48">
        <v>2008</v>
      </c>
      <c r="D236" s="49">
        <v>225.42</v>
      </c>
      <c r="E236" s="50">
        <f t="shared" si="15"/>
        <v>452643.36</v>
      </c>
      <c r="F236" s="48">
        <v>20015</v>
      </c>
      <c r="G236" s="49">
        <v>223.51</v>
      </c>
      <c r="H236" s="51">
        <f t="shared" si="16"/>
        <v>4473552.6499999994</v>
      </c>
      <c r="I236" s="48">
        <v>249</v>
      </c>
      <c r="J236" s="49">
        <v>225.42</v>
      </c>
      <c r="K236" s="50">
        <f t="shared" si="17"/>
        <v>56129.579999999994</v>
      </c>
      <c r="L236" s="48">
        <v>2480</v>
      </c>
      <c r="M236" s="49">
        <v>223.51</v>
      </c>
      <c r="N236" s="50">
        <f t="shared" si="18"/>
        <v>554304.79999999993</v>
      </c>
      <c r="O236" s="51">
        <f t="shared" si="19"/>
        <v>5536630.3899999997</v>
      </c>
    </row>
    <row r="237" spans="1:15" x14ac:dyDescent="0.25">
      <c r="A237" s="40" t="s">
        <v>652</v>
      </c>
      <c r="B237" s="40" t="s">
        <v>1379</v>
      </c>
      <c r="C237" s="48">
        <v>11780</v>
      </c>
      <c r="D237" s="49">
        <v>334.16</v>
      </c>
      <c r="E237" s="50">
        <f t="shared" si="15"/>
        <v>3936404.8000000003</v>
      </c>
      <c r="F237" s="48">
        <v>50384</v>
      </c>
      <c r="G237" s="49">
        <v>330.92</v>
      </c>
      <c r="H237" s="51">
        <f t="shared" si="16"/>
        <v>16673073.280000001</v>
      </c>
      <c r="I237" s="48">
        <v>432</v>
      </c>
      <c r="J237" s="49">
        <v>334.16</v>
      </c>
      <c r="K237" s="50">
        <f t="shared" si="17"/>
        <v>144357.12000000002</v>
      </c>
      <c r="L237" s="48">
        <v>1848</v>
      </c>
      <c r="M237" s="49">
        <v>330.92</v>
      </c>
      <c r="N237" s="50">
        <f t="shared" si="18"/>
        <v>611540.16</v>
      </c>
      <c r="O237" s="51">
        <f t="shared" si="19"/>
        <v>21365375.360000003</v>
      </c>
    </row>
    <row r="238" spans="1:15" x14ac:dyDescent="0.25">
      <c r="A238" s="40" t="s">
        <v>388</v>
      </c>
      <c r="B238" s="40" t="s">
        <v>389</v>
      </c>
      <c r="C238" s="48">
        <v>8540</v>
      </c>
      <c r="D238" s="49">
        <v>209.88</v>
      </c>
      <c r="E238" s="50">
        <f t="shared" si="15"/>
        <v>1792375.2</v>
      </c>
      <c r="F238" s="48">
        <v>42529</v>
      </c>
      <c r="G238" s="49">
        <v>208.14</v>
      </c>
      <c r="H238" s="51">
        <f t="shared" si="16"/>
        <v>8851986.0599999987</v>
      </c>
      <c r="I238" s="48">
        <v>1664</v>
      </c>
      <c r="J238" s="49">
        <v>209.88</v>
      </c>
      <c r="K238" s="50">
        <f t="shared" si="17"/>
        <v>349240.32000000001</v>
      </c>
      <c r="L238" s="48">
        <v>8284</v>
      </c>
      <c r="M238" s="49">
        <v>208.14</v>
      </c>
      <c r="N238" s="50">
        <f t="shared" si="18"/>
        <v>1724231.7599999998</v>
      </c>
      <c r="O238" s="51">
        <f t="shared" si="19"/>
        <v>12717833.339999998</v>
      </c>
    </row>
    <row r="239" spans="1:15" x14ac:dyDescent="0.25">
      <c r="A239" s="40" t="s">
        <v>390</v>
      </c>
      <c r="B239" s="40" t="s">
        <v>391</v>
      </c>
      <c r="C239" s="48">
        <v>1488</v>
      </c>
      <c r="D239" s="49">
        <v>325.07</v>
      </c>
      <c r="E239" s="50">
        <f t="shared" si="15"/>
        <v>483704.16</v>
      </c>
      <c r="F239" s="48">
        <v>37816</v>
      </c>
      <c r="G239" s="49">
        <v>321.93</v>
      </c>
      <c r="H239" s="51">
        <f t="shared" si="16"/>
        <v>12174104.880000001</v>
      </c>
      <c r="I239" s="48">
        <v>269</v>
      </c>
      <c r="J239" s="49">
        <v>325.07</v>
      </c>
      <c r="K239" s="50">
        <f t="shared" si="17"/>
        <v>87443.83</v>
      </c>
      <c r="L239" s="48">
        <v>6846</v>
      </c>
      <c r="M239" s="49">
        <v>321.93</v>
      </c>
      <c r="N239" s="50">
        <f t="shared" si="18"/>
        <v>2203932.7800000003</v>
      </c>
      <c r="O239" s="51">
        <f t="shared" si="19"/>
        <v>14949185.650000002</v>
      </c>
    </row>
    <row r="240" spans="1:15" x14ac:dyDescent="0.25">
      <c r="A240" s="40" t="s">
        <v>392</v>
      </c>
      <c r="B240" s="40" t="s">
        <v>1041</v>
      </c>
      <c r="C240" s="48">
        <v>2619</v>
      </c>
      <c r="D240" s="49">
        <v>236.1</v>
      </c>
      <c r="E240" s="50">
        <f t="shared" si="15"/>
        <v>618345.9</v>
      </c>
      <c r="F240" s="48">
        <v>21216</v>
      </c>
      <c r="G240" s="49">
        <v>234.02</v>
      </c>
      <c r="H240" s="51">
        <f t="shared" si="16"/>
        <v>4964968.32</v>
      </c>
      <c r="I240" s="48">
        <v>141</v>
      </c>
      <c r="J240" s="49">
        <v>236.1</v>
      </c>
      <c r="K240" s="50">
        <f t="shared" si="17"/>
        <v>33290.1</v>
      </c>
      <c r="L240" s="48">
        <v>1143</v>
      </c>
      <c r="M240" s="49">
        <v>234.02</v>
      </c>
      <c r="N240" s="50">
        <f t="shared" si="18"/>
        <v>267484.86</v>
      </c>
      <c r="O240" s="51">
        <f t="shared" si="19"/>
        <v>5884089.1800000006</v>
      </c>
    </row>
    <row r="241" spans="1:15" x14ac:dyDescent="0.25">
      <c r="A241" s="40" t="s">
        <v>394</v>
      </c>
      <c r="B241" s="40" t="s">
        <v>395</v>
      </c>
      <c r="C241" s="48">
        <v>0</v>
      </c>
      <c r="D241" s="49">
        <v>213.57</v>
      </c>
      <c r="E241" s="50">
        <f t="shared" si="15"/>
        <v>0</v>
      </c>
      <c r="F241" s="48">
        <v>32451</v>
      </c>
      <c r="G241" s="49">
        <v>211.72</v>
      </c>
      <c r="H241" s="51">
        <f t="shared" si="16"/>
        <v>6870525.7199999997</v>
      </c>
      <c r="I241" s="48">
        <v>0</v>
      </c>
      <c r="J241" s="49">
        <v>213.57</v>
      </c>
      <c r="K241" s="50">
        <f t="shared" si="17"/>
        <v>0</v>
      </c>
      <c r="L241" s="48">
        <v>16430</v>
      </c>
      <c r="M241" s="49">
        <v>211.72</v>
      </c>
      <c r="N241" s="50">
        <f t="shared" si="18"/>
        <v>3478559.6</v>
      </c>
      <c r="O241" s="51">
        <f t="shared" si="19"/>
        <v>10349085.32</v>
      </c>
    </row>
    <row r="242" spans="1:15" x14ac:dyDescent="0.25">
      <c r="A242" s="40" t="s">
        <v>396</v>
      </c>
      <c r="B242" s="40" t="s">
        <v>397</v>
      </c>
      <c r="C242" s="48">
        <v>0</v>
      </c>
      <c r="D242" s="49">
        <v>330.77</v>
      </c>
      <c r="E242" s="50">
        <f t="shared" si="15"/>
        <v>0</v>
      </c>
      <c r="F242" s="48">
        <v>66642</v>
      </c>
      <c r="G242" s="49">
        <v>328.04</v>
      </c>
      <c r="H242" s="51">
        <f t="shared" si="16"/>
        <v>21861241.68</v>
      </c>
      <c r="I242" s="48">
        <v>0</v>
      </c>
      <c r="J242" s="49">
        <v>330.77</v>
      </c>
      <c r="K242" s="50">
        <f t="shared" si="17"/>
        <v>0</v>
      </c>
      <c r="L242" s="48">
        <v>2459</v>
      </c>
      <c r="M242" s="49">
        <v>328.04</v>
      </c>
      <c r="N242" s="50">
        <f t="shared" si="18"/>
        <v>806650.3600000001</v>
      </c>
      <c r="O242" s="51">
        <f t="shared" si="19"/>
        <v>22667892.039999999</v>
      </c>
    </row>
    <row r="243" spans="1:15" x14ac:dyDescent="0.25">
      <c r="A243" s="40" t="s">
        <v>398</v>
      </c>
      <c r="B243" s="40" t="s">
        <v>399</v>
      </c>
      <c r="C243" s="48">
        <v>1533</v>
      </c>
      <c r="D243" s="49">
        <v>187.13</v>
      </c>
      <c r="E243" s="50">
        <f t="shared" si="15"/>
        <v>286870.28999999998</v>
      </c>
      <c r="F243" s="48">
        <v>34787</v>
      </c>
      <c r="G243" s="49">
        <v>185.57</v>
      </c>
      <c r="H243" s="51">
        <f t="shared" si="16"/>
        <v>6455423.5899999999</v>
      </c>
      <c r="I243" s="48">
        <v>80</v>
      </c>
      <c r="J243" s="49">
        <v>187.13</v>
      </c>
      <c r="K243" s="50">
        <f t="shared" si="17"/>
        <v>14970.4</v>
      </c>
      <c r="L243" s="48">
        <v>1813</v>
      </c>
      <c r="M243" s="49">
        <v>185.57</v>
      </c>
      <c r="N243" s="50">
        <f t="shared" si="18"/>
        <v>336438.41</v>
      </c>
      <c r="O243" s="51">
        <f t="shared" si="19"/>
        <v>7093702.6900000004</v>
      </c>
    </row>
    <row r="244" spans="1:15" x14ac:dyDescent="0.25">
      <c r="A244" s="40" t="s">
        <v>400</v>
      </c>
      <c r="B244" s="40" t="s">
        <v>401</v>
      </c>
      <c r="C244" s="48">
        <v>0</v>
      </c>
      <c r="D244" s="49">
        <v>181.38</v>
      </c>
      <c r="E244" s="50">
        <f t="shared" si="15"/>
        <v>0</v>
      </c>
      <c r="F244" s="48">
        <v>21603</v>
      </c>
      <c r="G244" s="49">
        <v>179.91</v>
      </c>
      <c r="H244" s="51">
        <f t="shared" si="16"/>
        <v>3886595.73</v>
      </c>
      <c r="I244" s="48">
        <v>0</v>
      </c>
      <c r="J244" s="49">
        <v>181.38</v>
      </c>
      <c r="K244" s="50">
        <f t="shared" si="17"/>
        <v>0</v>
      </c>
      <c r="L244" s="48">
        <v>774</v>
      </c>
      <c r="M244" s="49">
        <v>179.91</v>
      </c>
      <c r="N244" s="50">
        <f t="shared" si="18"/>
        <v>139250.34</v>
      </c>
      <c r="O244" s="51">
        <f t="shared" si="19"/>
        <v>4025846.07</v>
      </c>
    </row>
    <row r="245" spans="1:15" x14ac:dyDescent="0.25">
      <c r="A245" s="40" t="s">
        <v>402</v>
      </c>
      <c r="B245" s="40" t="s">
        <v>1259</v>
      </c>
      <c r="C245" s="48">
        <v>0</v>
      </c>
      <c r="D245" s="49">
        <v>198.87</v>
      </c>
      <c r="E245" s="50">
        <f t="shared" si="15"/>
        <v>0</v>
      </c>
      <c r="F245" s="48">
        <v>25543</v>
      </c>
      <c r="G245" s="49">
        <v>197.32</v>
      </c>
      <c r="H245" s="51">
        <f t="shared" si="16"/>
        <v>5040144.76</v>
      </c>
      <c r="I245" s="48">
        <v>0</v>
      </c>
      <c r="J245" s="49">
        <v>198.87</v>
      </c>
      <c r="K245" s="50">
        <f t="shared" si="17"/>
        <v>0</v>
      </c>
      <c r="L245" s="48">
        <v>1839</v>
      </c>
      <c r="M245" s="49">
        <v>197.32</v>
      </c>
      <c r="N245" s="50">
        <f t="shared" si="18"/>
        <v>362871.48</v>
      </c>
      <c r="O245" s="51">
        <f t="shared" si="19"/>
        <v>5403016.2400000002</v>
      </c>
    </row>
    <row r="246" spans="1:15" x14ac:dyDescent="0.25">
      <c r="A246" s="40" t="s">
        <v>404</v>
      </c>
      <c r="B246" s="40" t="s">
        <v>405</v>
      </c>
      <c r="C246" s="48">
        <v>2526</v>
      </c>
      <c r="D246" s="49">
        <v>206.74</v>
      </c>
      <c r="E246" s="50">
        <f t="shared" si="15"/>
        <v>522225.24000000005</v>
      </c>
      <c r="F246" s="48">
        <v>18494</v>
      </c>
      <c r="G246" s="49">
        <v>205.14</v>
      </c>
      <c r="H246" s="51">
        <f t="shared" si="16"/>
        <v>3793859.1599999997</v>
      </c>
      <c r="I246" s="48">
        <v>62</v>
      </c>
      <c r="J246" s="49">
        <v>206.74</v>
      </c>
      <c r="K246" s="50">
        <f t="shared" si="17"/>
        <v>12817.880000000001</v>
      </c>
      <c r="L246" s="48">
        <v>458</v>
      </c>
      <c r="M246" s="49">
        <v>205.14</v>
      </c>
      <c r="N246" s="50">
        <f t="shared" si="18"/>
        <v>93954.12</v>
      </c>
      <c r="O246" s="51">
        <f t="shared" si="19"/>
        <v>4422856.3999999994</v>
      </c>
    </row>
    <row r="247" spans="1:15" x14ac:dyDescent="0.25">
      <c r="A247" s="40" t="s">
        <v>406</v>
      </c>
      <c r="B247" s="40" t="s">
        <v>407</v>
      </c>
      <c r="C247" s="48">
        <v>4599</v>
      </c>
      <c r="D247" s="49">
        <v>333.44</v>
      </c>
      <c r="E247" s="50">
        <f t="shared" si="15"/>
        <v>1533490.56</v>
      </c>
      <c r="F247" s="48">
        <v>148712</v>
      </c>
      <c r="G247" s="49">
        <v>330.73</v>
      </c>
      <c r="H247" s="51">
        <f t="shared" si="16"/>
        <v>49183519.760000005</v>
      </c>
      <c r="I247" s="48">
        <v>1593</v>
      </c>
      <c r="J247" s="49">
        <v>333.44</v>
      </c>
      <c r="K247" s="50">
        <f t="shared" si="17"/>
        <v>531169.92000000004</v>
      </c>
      <c r="L247" s="48">
        <v>51526</v>
      </c>
      <c r="M247" s="49">
        <v>330.73</v>
      </c>
      <c r="N247" s="50">
        <f t="shared" si="18"/>
        <v>17041193.98</v>
      </c>
      <c r="O247" s="51">
        <f t="shared" si="19"/>
        <v>68289374.220000014</v>
      </c>
    </row>
    <row r="248" spans="1:15" x14ac:dyDescent="0.25">
      <c r="A248" s="40" t="s">
        <v>408</v>
      </c>
      <c r="B248" s="40" t="s">
        <v>409</v>
      </c>
      <c r="C248" s="48">
        <v>0</v>
      </c>
      <c r="D248" s="49">
        <v>295.05</v>
      </c>
      <c r="E248" s="50">
        <f t="shared" si="15"/>
        <v>0</v>
      </c>
      <c r="F248" s="48">
        <v>23352</v>
      </c>
      <c r="G248" s="49">
        <v>292.54000000000002</v>
      </c>
      <c r="H248" s="51">
        <f t="shared" si="16"/>
        <v>6831394.0800000001</v>
      </c>
      <c r="I248" s="48">
        <v>0</v>
      </c>
      <c r="J248" s="49">
        <v>295.05</v>
      </c>
      <c r="K248" s="50">
        <f t="shared" si="17"/>
        <v>0</v>
      </c>
      <c r="L248" s="48">
        <v>1921</v>
      </c>
      <c r="M248" s="49">
        <v>292.54000000000002</v>
      </c>
      <c r="N248" s="50">
        <f t="shared" si="18"/>
        <v>561969.34000000008</v>
      </c>
      <c r="O248" s="51">
        <f t="shared" si="19"/>
        <v>7393363.4199999999</v>
      </c>
    </row>
    <row r="249" spans="1:15" x14ac:dyDescent="0.25">
      <c r="A249" s="40" t="s">
        <v>410</v>
      </c>
      <c r="B249" s="40" t="s">
        <v>411</v>
      </c>
      <c r="C249" s="48">
        <v>7043</v>
      </c>
      <c r="D249" s="49">
        <v>355.64</v>
      </c>
      <c r="E249" s="50">
        <f t="shared" si="15"/>
        <v>2504772.52</v>
      </c>
      <c r="F249" s="48">
        <v>36976</v>
      </c>
      <c r="G249" s="49">
        <v>353.01</v>
      </c>
      <c r="H249" s="51">
        <f t="shared" si="16"/>
        <v>13052897.76</v>
      </c>
      <c r="I249" s="48">
        <v>2364</v>
      </c>
      <c r="J249" s="49">
        <v>355.64</v>
      </c>
      <c r="K249" s="50">
        <f t="shared" si="17"/>
        <v>840732.96</v>
      </c>
      <c r="L249" s="48">
        <v>12411</v>
      </c>
      <c r="M249" s="49">
        <v>353.01</v>
      </c>
      <c r="N249" s="50">
        <f t="shared" si="18"/>
        <v>4381207.1100000003</v>
      </c>
      <c r="O249" s="51">
        <f t="shared" si="19"/>
        <v>20779610.349999998</v>
      </c>
    </row>
    <row r="250" spans="1:15" x14ac:dyDescent="0.25">
      <c r="A250" s="40" t="s">
        <v>413</v>
      </c>
      <c r="B250" s="40" t="s">
        <v>1042</v>
      </c>
      <c r="C250" s="48">
        <v>0</v>
      </c>
      <c r="D250" s="49">
        <v>216.27</v>
      </c>
      <c r="E250" s="50">
        <f t="shared" si="15"/>
        <v>0</v>
      </c>
      <c r="F250" s="48">
        <v>7962</v>
      </c>
      <c r="G250" s="49">
        <v>214.36</v>
      </c>
      <c r="H250" s="51">
        <f t="shared" si="16"/>
        <v>1706734.32</v>
      </c>
      <c r="I250" s="48">
        <v>0</v>
      </c>
      <c r="J250" s="49">
        <v>216.27</v>
      </c>
      <c r="K250" s="50">
        <f t="shared" si="17"/>
        <v>0</v>
      </c>
      <c r="L250" s="48">
        <v>0</v>
      </c>
      <c r="M250" s="49">
        <v>214.36</v>
      </c>
      <c r="N250" s="50">
        <f t="shared" si="18"/>
        <v>0</v>
      </c>
      <c r="O250" s="51">
        <f t="shared" si="19"/>
        <v>1706734.32</v>
      </c>
    </row>
    <row r="251" spans="1:15" x14ac:dyDescent="0.25">
      <c r="A251" s="40" t="s">
        <v>1043</v>
      </c>
      <c r="B251" s="40" t="s">
        <v>1044</v>
      </c>
      <c r="C251" s="48">
        <v>0</v>
      </c>
      <c r="D251" s="49">
        <v>285.67</v>
      </c>
      <c r="E251" s="50">
        <f t="shared" si="15"/>
        <v>0</v>
      </c>
      <c r="F251" s="48">
        <v>1622</v>
      </c>
      <c r="G251" s="49">
        <v>283.83</v>
      </c>
      <c r="H251" s="51">
        <f t="shared" si="16"/>
        <v>460372.25999999995</v>
      </c>
      <c r="I251" s="48">
        <v>0</v>
      </c>
      <c r="J251" s="49">
        <v>285.67</v>
      </c>
      <c r="K251" s="50">
        <f t="shared" si="17"/>
        <v>0</v>
      </c>
      <c r="L251" s="48">
        <v>0</v>
      </c>
      <c r="M251" s="49">
        <v>283.83</v>
      </c>
      <c r="N251" s="50">
        <f t="shared" si="18"/>
        <v>0</v>
      </c>
      <c r="O251" s="51">
        <f t="shared" si="19"/>
        <v>460372.25999999995</v>
      </c>
    </row>
    <row r="252" spans="1:15" x14ac:dyDescent="0.25">
      <c r="A252" s="40" t="s">
        <v>415</v>
      </c>
      <c r="B252" s="40" t="s">
        <v>416</v>
      </c>
      <c r="C252" s="48">
        <v>0</v>
      </c>
      <c r="D252" s="49">
        <v>215.46</v>
      </c>
      <c r="E252" s="50">
        <f t="shared" si="15"/>
        <v>0</v>
      </c>
      <c r="F252" s="48">
        <v>8211</v>
      </c>
      <c r="G252" s="49">
        <v>213.64</v>
      </c>
      <c r="H252" s="51">
        <f t="shared" si="16"/>
        <v>1754198.0399999998</v>
      </c>
      <c r="I252" s="48">
        <v>0</v>
      </c>
      <c r="J252" s="49">
        <v>215.46</v>
      </c>
      <c r="K252" s="50">
        <f t="shared" si="17"/>
        <v>0</v>
      </c>
      <c r="L252" s="48">
        <v>0</v>
      </c>
      <c r="M252" s="49">
        <v>213.64</v>
      </c>
      <c r="N252" s="50">
        <f t="shared" si="18"/>
        <v>0</v>
      </c>
      <c r="O252" s="51">
        <f t="shared" si="19"/>
        <v>1754198.0399999998</v>
      </c>
    </row>
    <row r="253" spans="1:15" x14ac:dyDescent="0.25">
      <c r="A253" s="40" t="s">
        <v>1046</v>
      </c>
      <c r="B253" s="40" t="s">
        <v>1260</v>
      </c>
      <c r="C253" s="48">
        <v>0</v>
      </c>
      <c r="D253" s="49">
        <v>286.58</v>
      </c>
      <c r="E253" s="50">
        <f t="shared" si="15"/>
        <v>0</v>
      </c>
      <c r="F253" s="48">
        <v>42180</v>
      </c>
      <c r="G253" s="49">
        <v>284.66000000000003</v>
      </c>
      <c r="H253" s="51">
        <f t="shared" si="16"/>
        <v>12006958.800000001</v>
      </c>
      <c r="I253" s="48">
        <v>0</v>
      </c>
      <c r="J253" s="49">
        <v>286.58</v>
      </c>
      <c r="K253" s="50">
        <f t="shared" si="17"/>
        <v>0</v>
      </c>
      <c r="L253" s="48">
        <v>791</v>
      </c>
      <c r="M253" s="49">
        <v>284.66000000000003</v>
      </c>
      <c r="N253" s="50">
        <f t="shared" si="18"/>
        <v>225166.06000000003</v>
      </c>
      <c r="O253" s="51">
        <f t="shared" si="19"/>
        <v>12232124.860000001</v>
      </c>
    </row>
    <row r="254" spans="1:15" x14ac:dyDescent="0.25">
      <c r="A254" s="40" t="s">
        <v>417</v>
      </c>
      <c r="B254" s="40" t="s">
        <v>1045</v>
      </c>
      <c r="C254" s="48">
        <v>1002</v>
      </c>
      <c r="D254" s="49">
        <v>220.78</v>
      </c>
      <c r="E254" s="50">
        <f t="shared" si="15"/>
        <v>221221.56</v>
      </c>
      <c r="F254" s="48">
        <v>27878</v>
      </c>
      <c r="G254" s="49">
        <v>219.03</v>
      </c>
      <c r="H254" s="51">
        <f t="shared" si="16"/>
        <v>6106118.3399999999</v>
      </c>
      <c r="I254" s="48">
        <v>10</v>
      </c>
      <c r="J254" s="49">
        <v>220.78</v>
      </c>
      <c r="K254" s="50">
        <f t="shared" si="17"/>
        <v>2207.8000000000002</v>
      </c>
      <c r="L254" s="48">
        <v>267</v>
      </c>
      <c r="M254" s="49">
        <v>219.03</v>
      </c>
      <c r="N254" s="50">
        <f t="shared" si="18"/>
        <v>58481.01</v>
      </c>
      <c r="O254" s="51">
        <f t="shared" si="19"/>
        <v>6388028.709999999</v>
      </c>
    </row>
    <row r="255" spans="1:15" x14ac:dyDescent="0.25">
      <c r="A255" s="40" t="s">
        <v>420</v>
      </c>
      <c r="B255" s="40" t="s">
        <v>1047</v>
      </c>
      <c r="C255" s="48">
        <v>488</v>
      </c>
      <c r="D255" s="49">
        <v>221.94</v>
      </c>
      <c r="E255" s="50">
        <f t="shared" si="15"/>
        <v>108306.72</v>
      </c>
      <c r="F255" s="48">
        <v>21841</v>
      </c>
      <c r="G255" s="49">
        <v>220.05</v>
      </c>
      <c r="H255" s="51">
        <f t="shared" si="16"/>
        <v>4806112.05</v>
      </c>
      <c r="I255" s="48">
        <v>32</v>
      </c>
      <c r="J255" s="49">
        <v>221.94</v>
      </c>
      <c r="K255" s="50">
        <f t="shared" si="17"/>
        <v>7102.08</v>
      </c>
      <c r="L255" s="48">
        <v>1447</v>
      </c>
      <c r="M255" s="49">
        <v>220.05</v>
      </c>
      <c r="N255" s="50">
        <f t="shared" si="18"/>
        <v>318412.35000000003</v>
      </c>
      <c r="O255" s="51">
        <f t="shared" si="19"/>
        <v>5239933.1999999993</v>
      </c>
    </row>
    <row r="256" spans="1:15" x14ac:dyDescent="0.25">
      <c r="A256" s="40" t="s">
        <v>1048</v>
      </c>
      <c r="B256" s="40" t="s">
        <v>1049</v>
      </c>
      <c r="C256" s="48">
        <v>0</v>
      </c>
      <c r="D256" s="49">
        <v>192.48</v>
      </c>
      <c r="E256" s="50">
        <f t="shared" si="15"/>
        <v>0</v>
      </c>
      <c r="F256" s="48">
        <v>366</v>
      </c>
      <c r="G256" s="49">
        <v>191.17</v>
      </c>
      <c r="H256" s="51">
        <f t="shared" si="16"/>
        <v>69968.22</v>
      </c>
      <c r="I256" s="48">
        <v>0</v>
      </c>
      <c r="J256" s="49">
        <v>192.48</v>
      </c>
      <c r="K256" s="50">
        <f t="shared" si="17"/>
        <v>0</v>
      </c>
      <c r="L256" s="48">
        <v>0</v>
      </c>
      <c r="M256" s="49">
        <v>191.17</v>
      </c>
      <c r="N256" s="50">
        <f t="shared" si="18"/>
        <v>0</v>
      </c>
      <c r="O256" s="51">
        <f t="shared" si="19"/>
        <v>69968.22</v>
      </c>
    </row>
    <row r="257" spans="1:15" x14ac:dyDescent="0.25">
      <c r="A257" s="40" t="s">
        <v>1050</v>
      </c>
      <c r="B257" s="40" t="s">
        <v>1051</v>
      </c>
      <c r="C257" s="48">
        <v>90</v>
      </c>
      <c r="D257" s="49">
        <v>276.41000000000003</v>
      </c>
      <c r="E257" s="50">
        <f t="shared" si="15"/>
        <v>24876.9</v>
      </c>
      <c r="F257" s="48">
        <v>0</v>
      </c>
      <c r="G257" s="49">
        <v>274.58</v>
      </c>
      <c r="H257" s="51">
        <f t="shared" si="16"/>
        <v>0</v>
      </c>
      <c r="I257" s="48">
        <v>0</v>
      </c>
      <c r="J257" s="49">
        <v>276.41000000000003</v>
      </c>
      <c r="K257" s="50">
        <f t="shared" si="17"/>
        <v>0</v>
      </c>
      <c r="L257" s="48">
        <v>0</v>
      </c>
      <c r="M257" s="49">
        <v>274.58</v>
      </c>
      <c r="N257" s="50">
        <f t="shared" si="18"/>
        <v>0</v>
      </c>
      <c r="O257" s="51">
        <f t="shared" si="19"/>
        <v>24876.9</v>
      </c>
    </row>
    <row r="258" spans="1:15" x14ac:dyDescent="0.25">
      <c r="A258" s="40" t="s">
        <v>422</v>
      </c>
      <c r="B258" s="40" t="s">
        <v>423</v>
      </c>
      <c r="C258" s="48">
        <v>5180</v>
      </c>
      <c r="D258" s="49">
        <v>418.2</v>
      </c>
      <c r="E258" s="50">
        <f t="shared" si="15"/>
        <v>2166276</v>
      </c>
      <c r="F258" s="48">
        <v>54990</v>
      </c>
      <c r="G258" s="49">
        <v>414.53</v>
      </c>
      <c r="H258" s="51">
        <f t="shared" si="16"/>
        <v>22795004.699999999</v>
      </c>
      <c r="I258" s="48">
        <v>966</v>
      </c>
      <c r="J258" s="49">
        <v>418.2</v>
      </c>
      <c r="K258" s="50">
        <f t="shared" si="17"/>
        <v>403981.2</v>
      </c>
      <c r="L258" s="48">
        <v>10252</v>
      </c>
      <c r="M258" s="49">
        <v>414.53</v>
      </c>
      <c r="N258" s="50">
        <f t="shared" si="18"/>
        <v>4249761.5599999996</v>
      </c>
      <c r="O258" s="51">
        <f t="shared" si="19"/>
        <v>29615023.459999997</v>
      </c>
    </row>
    <row r="259" spans="1:15" x14ac:dyDescent="0.25">
      <c r="A259" s="40" t="s">
        <v>424</v>
      </c>
      <c r="B259" s="40" t="s">
        <v>425</v>
      </c>
      <c r="C259" s="48">
        <v>0</v>
      </c>
      <c r="D259" s="49">
        <v>198.54</v>
      </c>
      <c r="E259" s="50">
        <f t="shared" si="15"/>
        <v>0</v>
      </c>
      <c r="F259" s="48">
        <v>881</v>
      </c>
      <c r="G259" s="49">
        <v>196.89</v>
      </c>
      <c r="H259" s="51">
        <f t="shared" si="16"/>
        <v>173460.09</v>
      </c>
      <c r="I259" s="48">
        <v>0</v>
      </c>
      <c r="J259" s="49">
        <v>198.54</v>
      </c>
      <c r="K259" s="50">
        <f t="shared" si="17"/>
        <v>0</v>
      </c>
      <c r="L259" s="48">
        <v>0</v>
      </c>
      <c r="M259" s="49">
        <v>196.89</v>
      </c>
      <c r="N259" s="50">
        <f t="shared" si="18"/>
        <v>0</v>
      </c>
      <c r="O259" s="51">
        <f t="shared" si="19"/>
        <v>173460.09</v>
      </c>
    </row>
    <row r="260" spans="1:15" x14ac:dyDescent="0.25">
      <c r="A260" s="40" t="s">
        <v>426</v>
      </c>
      <c r="B260" s="40" t="s">
        <v>427</v>
      </c>
      <c r="C260" s="48">
        <v>8442</v>
      </c>
      <c r="D260" s="49">
        <v>346.51</v>
      </c>
      <c r="E260" s="50">
        <f t="shared" si="15"/>
        <v>2925237.42</v>
      </c>
      <c r="F260" s="48">
        <v>137610</v>
      </c>
      <c r="G260" s="49">
        <v>343.54</v>
      </c>
      <c r="H260" s="51">
        <f t="shared" si="16"/>
        <v>47274539.400000006</v>
      </c>
      <c r="I260" s="48">
        <v>2120</v>
      </c>
      <c r="J260" s="49">
        <v>346.51</v>
      </c>
      <c r="K260" s="50">
        <f t="shared" si="17"/>
        <v>734601.2</v>
      </c>
      <c r="L260" s="48">
        <v>34562</v>
      </c>
      <c r="M260" s="49">
        <v>343.54</v>
      </c>
      <c r="N260" s="50">
        <f t="shared" si="18"/>
        <v>11873429.48</v>
      </c>
      <c r="O260" s="51">
        <f t="shared" si="19"/>
        <v>62807807.500000015</v>
      </c>
    </row>
    <row r="261" spans="1:15" x14ac:dyDescent="0.25">
      <c r="A261" s="40" t="s">
        <v>428</v>
      </c>
      <c r="B261" s="40" t="s">
        <v>429</v>
      </c>
      <c r="C261" s="48">
        <v>0</v>
      </c>
      <c r="D261" s="49">
        <v>210.06</v>
      </c>
      <c r="E261" s="50">
        <f t="shared" si="15"/>
        <v>0</v>
      </c>
      <c r="F261" s="48">
        <v>13486</v>
      </c>
      <c r="G261" s="49">
        <v>208.55</v>
      </c>
      <c r="H261" s="51">
        <f t="shared" si="16"/>
        <v>2812505.3000000003</v>
      </c>
      <c r="I261" s="48">
        <v>0</v>
      </c>
      <c r="J261" s="49">
        <v>210.06</v>
      </c>
      <c r="K261" s="50">
        <f t="shared" si="17"/>
        <v>0</v>
      </c>
      <c r="L261" s="48">
        <v>0</v>
      </c>
      <c r="M261" s="49">
        <v>208.55</v>
      </c>
      <c r="N261" s="50">
        <f t="shared" si="18"/>
        <v>0</v>
      </c>
      <c r="O261" s="51">
        <f t="shared" si="19"/>
        <v>2812505.3000000003</v>
      </c>
    </row>
    <row r="262" spans="1:15" x14ac:dyDescent="0.25">
      <c r="A262" s="40" t="s">
        <v>430</v>
      </c>
      <c r="B262" s="40" t="s">
        <v>431</v>
      </c>
      <c r="C262" s="48">
        <v>489</v>
      </c>
      <c r="D262" s="49">
        <v>217.96</v>
      </c>
      <c r="E262" s="50">
        <f t="shared" si="15"/>
        <v>106582.44</v>
      </c>
      <c r="F262" s="48">
        <v>23083</v>
      </c>
      <c r="G262" s="49">
        <v>216.19</v>
      </c>
      <c r="H262" s="51">
        <f t="shared" si="16"/>
        <v>4990313.7699999996</v>
      </c>
      <c r="I262" s="48">
        <v>208</v>
      </c>
      <c r="J262" s="49">
        <v>217.96</v>
      </c>
      <c r="K262" s="50">
        <f t="shared" si="17"/>
        <v>45335.68</v>
      </c>
      <c r="L262" s="48">
        <v>9798</v>
      </c>
      <c r="M262" s="49">
        <v>216.19</v>
      </c>
      <c r="N262" s="50">
        <f t="shared" si="18"/>
        <v>2118229.62</v>
      </c>
      <c r="O262" s="51">
        <f t="shared" si="19"/>
        <v>7260461.5099999998</v>
      </c>
    </row>
    <row r="263" spans="1:15" x14ac:dyDescent="0.25">
      <c r="A263" s="40" t="s">
        <v>432</v>
      </c>
      <c r="B263" s="40" t="s">
        <v>1052</v>
      </c>
      <c r="C263" s="48">
        <v>4052</v>
      </c>
      <c r="D263" s="49">
        <v>363.92</v>
      </c>
      <c r="E263" s="50">
        <f t="shared" si="15"/>
        <v>1474603.84</v>
      </c>
      <c r="F263" s="48">
        <v>57983</v>
      </c>
      <c r="G263" s="49">
        <v>360.41</v>
      </c>
      <c r="H263" s="51">
        <f t="shared" si="16"/>
        <v>20897653.030000001</v>
      </c>
      <c r="I263" s="48">
        <v>110</v>
      </c>
      <c r="J263" s="49">
        <v>363.92</v>
      </c>
      <c r="K263" s="50">
        <f t="shared" si="17"/>
        <v>40031.200000000004</v>
      </c>
      <c r="L263" s="48">
        <v>1581</v>
      </c>
      <c r="M263" s="49">
        <v>360.41</v>
      </c>
      <c r="N263" s="50">
        <f t="shared" si="18"/>
        <v>569808.21000000008</v>
      </c>
      <c r="O263" s="51">
        <f t="shared" si="19"/>
        <v>22982096.280000001</v>
      </c>
    </row>
    <row r="264" spans="1:15" x14ac:dyDescent="0.25">
      <c r="A264" s="40" t="s">
        <v>434</v>
      </c>
      <c r="B264" s="40" t="s">
        <v>435</v>
      </c>
      <c r="C264" s="48">
        <v>0</v>
      </c>
      <c r="D264" s="49">
        <v>235.37</v>
      </c>
      <c r="E264" s="50">
        <f t="shared" si="15"/>
        <v>0</v>
      </c>
      <c r="F264" s="48">
        <v>9141</v>
      </c>
      <c r="G264" s="49">
        <v>233.19</v>
      </c>
      <c r="H264" s="51">
        <f t="shared" si="16"/>
        <v>2131589.79</v>
      </c>
      <c r="I264" s="48">
        <v>0</v>
      </c>
      <c r="J264" s="49">
        <v>235.37</v>
      </c>
      <c r="K264" s="50">
        <f t="shared" si="17"/>
        <v>0</v>
      </c>
      <c r="L264" s="48">
        <v>0</v>
      </c>
      <c r="M264" s="49">
        <v>233.19</v>
      </c>
      <c r="N264" s="50">
        <f t="shared" si="18"/>
        <v>0</v>
      </c>
      <c r="O264" s="51">
        <f t="shared" si="19"/>
        <v>2131589.79</v>
      </c>
    </row>
    <row r="265" spans="1:15" x14ac:dyDescent="0.25">
      <c r="A265" s="40" t="s">
        <v>436</v>
      </c>
      <c r="B265" s="40" t="s">
        <v>437</v>
      </c>
      <c r="C265" s="48">
        <v>0</v>
      </c>
      <c r="D265" s="49">
        <v>219.37</v>
      </c>
      <c r="E265" s="50">
        <f t="shared" ref="E265:E327" si="20">C265*D265</f>
        <v>0</v>
      </c>
      <c r="F265" s="48">
        <v>9474</v>
      </c>
      <c r="G265" s="49">
        <v>217.39</v>
      </c>
      <c r="H265" s="51">
        <f t="shared" ref="H265:H327" si="21">F265*G265</f>
        <v>2059552.8599999999</v>
      </c>
      <c r="I265" s="48">
        <v>0</v>
      </c>
      <c r="J265" s="49">
        <v>219.37</v>
      </c>
      <c r="K265" s="50">
        <f t="shared" ref="K265:K327" si="22">I265*J265</f>
        <v>0</v>
      </c>
      <c r="L265" s="48">
        <v>8</v>
      </c>
      <c r="M265" s="49">
        <v>217.39</v>
      </c>
      <c r="N265" s="50">
        <f t="shared" ref="N265:N327" si="23">L265*M265</f>
        <v>1739.12</v>
      </c>
      <c r="O265" s="51">
        <f t="shared" ref="O265:O327" si="24">E265+H265+K265+N265</f>
        <v>2061291.98</v>
      </c>
    </row>
    <row r="266" spans="1:15" x14ac:dyDescent="0.25">
      <c r="A266" s="40" t="s">
        <v>438</v>
      </c>
      <c r="B266" s="40" t="s">
        <v>1053</v>
      </c>
      <c r="C266" s="48">
        <v>13954</v>
      </c>
      <c r="D266" s="49">
        <v>290.52999999999997</v>
      </c>
      <c r="E266" s="50">
        <f t="shared" si="20"/>
        <v>4054055.6199999996</v>
      </c>
      <c r="F266" s="48">
        <v>34759</v>
      </c>
      <c r="G266" s="49">
        <v>287.86</v>
      </c>
      <c r="H266" s="51">
        <f t="shared" si="21"/>
        <v>10005725.74</v>
      </c>
      <c r="I266" s="48">
        <v>4608</v>
      </c>
      <c r="J266" s="49">
        <v>290.52999999999997</v>
      </c>
      <c r="K266" s="50">
        <f t="shared" si="22"/>
        <v>1338762.2399999998</v>
      </c>
      <c r="L266" s="48">
        <v>11479</v>
      </c>
      <c r="M266" s="49">
        <v>287.86</v>
      </c>
      <c r="N266" s="50">
        <f t="shared" si="23"/>
        <v>3304344.94</v>
      </c>
      <c r="O266" s="51">
        <f t="shared" si="24"/>
        <v>18702888.539999999</v>
      </c>
    </row>
    <row r="267" spans="1:15" x14ac:dyDescent="0.25">
      <c r="A267" s="40" t="s">
        <v>1281</v>
      </c>
      <c r="B267" s="40" t="s">
        <v>1054</v>
      </c>
      <c r="C267" s="48">
        <v>516</v>
      </c>
      <c r="D267" s="49">
        <v>213.18</v>
      </c>
      <c r="E267" s="50">
        <f t="shared" si="20"/>
        <v>110000.88</v>
      </c>
      <c r="F267" s="48">
        <v>33572</v>
      </c>
      <c r="G267" s="49">
        <v>211.37</v>
      </c>
      <c r="H267" s="51">
        <f t="shared" si="21"/>
        <v>7096113.6400000006</v>
      </c>
      <c r="I267" s="48">
        <v>11</v>
      </c>
      <c r="J267" s="49">
        <v>213.18</v>
      </c>
      <c r="K267" s="50">
        <f t="shared" si="22"/>
        <v>2344.98</v>
      </c>
      <c r="L267" s="48">
        <v>709</v>
      </c>
      <c r="M267" s="49">
        <v>211.37</v>
      </c>
      <c r="N267" s="50">
        <f t="shared" si="23"/>
        <v>149861.33000000002</v>
      </c>
      <c r="O267" s="51">
        <f t="shared" si="24"/>
        <v>7358320.830000001</v>
      </c>
    </row>
    <row r="268" spans="1:15" x14ac:dyDescent="0.25">
      <c r="A268" s="40" t="s">
        <v>440</v>
      </c>
      <c r="B268" s="40" t="s">
        <v>1055</v>
      </c>
      <c r="C268" s="48">
        <v>0</v>
      </c>
      <c r="D268" s="49">
        <v>234.35</v>
      </c>
      <c r="E268" s="50">
        <f t="shared" si="20"/>
        <v>0</v>
      </c>
      <c r="F268" s="48">
        <v>36637</v>
      </c>
      <c r="G268" s="49">
        <v>232.53</v>
      </c>
      <c r="H268" s="51">
        <f t="shared" si="21"/>
        <v>8519201.6099999994</v>
      </c>
      <c r="I268" s="48">
        <v>0</v>
      </c>
      <c r="J268" s="49">
        <v>234.35</v>
      </c>
      <c r="K268" s="50">
        <f t="shared" si="22"/>
        <v>0</v>
      </c>
      <c r="L268" s="48">
        <v>1824</v>
      </c>
      <c r="M268" s="49">
        <v>232.53</v>
      </c>
      <c r="N268" s="50">
        <f t="shared" si="23"/>
        <v>424134.72000000003</v>
      </c>
      <c r="O268" s="51">
        <f t="shared" si="24"/>
        <v>8943336.3300000001</v>
      </c>
    </row>
    <row r="269" spans="1:15" x14ac:dyDescent="0.25">
      <c r="A269" s="40" t="s">
        <v>937</v>
      </c>
      <c r="B269" s="40" t="s">
        <v>1380</v>
      </c>
      <c r="C269" s="48">
        <v>18</v>
      </c>
      <c r="D269" s="49">
        <v>224.8</v>
      </c>
      <c r="E269" s="50">
        <f t="shared" si="20"/>
        <v>4046.4</v>
      </c>
      <c r="F269" s="48">
        <v>29475</v>
      </c>
      <c r="G269" s="49">
        <v>222.94</v>
      </c>
      <c r="H269" s="51">
        <f t="shared" si="21"/>
        <v>6571156.5</v>
      </c>
      <c r="I269" s="48">
        <v>0</v>
      </c>
      <c r="J269" s="49">
        <v>224.8</v>
      </c>
      <c r="K269" s="50">
        <f t="shared" si="22"/>
        <v>0</v>
      </c>
      <c r="L269" s="48">
        <v>557</v>
      </c>
      <c r="M269" s="49">
        <v>222.94</v>
      </c>
      <c r="N269" s="50">
        <f t="shared" si="23"/>
        <v>124177.58</v>
      </c>
      <c r="O269" s="51">
        <f t="shared" si="24"/>
        <v>6699380.4800000004</v>
      </c>
    </row>
    <row r="270" spans="1:15" x14ac:dyDescent="0.25">
      <c r="A270" s="40" t="s">
        <v>442</v>
      </c>
      <c r="B270" s="40" t="s">
        <v>443</v>
      </c>
      <c r="C270" s="48">
        <v>5115</v>
      </c>
      <c r="D270" s="49">
        <v>326.43</v>
      </c>
      <c r="E270" s="50">
        <f t="shared" si="20"/>
        <v>1669689.45</v>
      </c>
      <c r="F270" s="48">
        <v>65748</v>
      </c>
      <c r="G270" s="49">
        <v>323.43</v>
      </c>
      <c r="H270" s="51">
        <f t="shared" si="21"/>
        <v>21264875.640000001</v>
      </c>
      <c r="I270" s="48">
        <v>739</v>
      </c>
      <c r="J270" s="49">
        <v>326.43</v>
      </c>
      <c r="K270" s="50">
        <f t="shared" si="22"/>
        <v>241231.77000000002</v>
      </c>
      <c r="L270" s="48">
        <v>9506</v>
      </c>
      <c r="M270" s="49">
        <v>323.43</v>
      </c>
      <c r="N270" s="50">
        <f t="shared" si="23"/>
        <v>3074525.58</v>
      </c>
      <c r="O270" s="51">
        <f t="shared" si="24"/>
        <v>26250322.439999998</v>
      </c>
    </row>
    <row r="271" spans="1:15" x14ac:dyDescent="0.25">
      <c r="A271" s="40" t="s">
        <v>1282</v>
      </c>
      <c r="B271" s="40" t="s">
        <v>444</v>
      </c>
      <c r="C271" s="48">
        <v>366</v>
      </c>
      <c r="D271" s="49">
        <v>346.08</v>
      </c>
      <c r="E271" s="50">
        <f t="shared" si="20"/>
        <v>126665.28</v>
      </c>
      <c r="F271" s="48">
        <v>21623</v>
      </c>
      <c r="G271" s="49">
        <v>342.74</v>
      </c>
      <c r="H271" s="51">
        <f t="shared" si="21"/>
        <v>7411067.0200000005</v>
      </c>
      <c r="I271" s="48">
        <v>34</v>
      </c>
      <c r="J271" s="49">
        <v>346.08</v>
      </c>
      <c r="K271" s="50">
        <f t="shared" si="22"/>
        <v>11766.72</v>
      </c>
      <c r="L271" s="48">
        <v>1979</v>
      </c>
      <c r="M271" s="49">
        <v>342.74</v>
      </c>
      <c r="N271" s="50">
        <f t="shared" si="23"/>
        <v>678282.46</v>
      </c>
      <c r="O271" s="51">
        <f t="shared" si="24"/>
        <v>8227781.4800000004</v>
      </c>
    </row>
    <row r="272" spans="1:15" x14ac:dyDescent="0.25">
      <c r="A272" s="40" t="s">
        <v>445</v>
      </c>
      <c r="B272" s="40" t="s">
        <v>1056</v>
      </c>
      <c r="C272" s="48">
        <v>577</v>
      </c>
      <c r="D272" s="49">
        <v>205.57</v>
      </c>
      <c r="E272" s="50">
        <f t="shared" si="20"/>
        <v>118613.89</v>
      </c>
      <c r="F272" s="48">
        <v>21690</v>
      </c>
      <c r="G272" s="49">
        <v>203.85</v>
      </c>
      <c r="H272" s="51">
        <f t="shared" si="21"/>
        <v>4421506.5</v>
      </c>
      <c r="I272" s="48">
        <v>54</v>
      </c>
      <c r="J272" s="49">
        <v>205.57</v>
      </c>
      <c r="K272" s="50">
        <f t="shared" si="22"/>
        <v>11100.779999999999</v>
      </c>
      <c r="L272" s="48">
        <v>2023</v>
      </c>
      <c r="M272" s="49">
        <v>203.85</v>
      </c>
      <c r="N272" s="50">
        <f t="shared" si="23"/>
        <v>412388.55</v>
      </c>
      <c r="O272" s="51">
        <f t="shared" si="24"/>
        <v>4963609.72</v>
      </c>
    </row>
    <row r="273" spans="1:15" x14ac:dyDescent="0.25">
      <c r="A273" s="52" t="s">
        <v>447</v>
      </c>
      <c r="B273" s="40" t="s">
        <v>1057</v>
      </c>
      <c r="C273" s="48">
        <v>125</v>
      </c>
      <c r="D273" s="49">
        <v>282.81</v>
      </c>
      <c r="E273" s="50">
        <f t="shared" si="20"/>
        <v>35351.25</v>
      </c>
      <c r="F273" s="48">
        <v>2206</v>
      </c>
      <c r="G273" s="49">
        <v>280.45999999999998</v>
      </c>
      <c r="H273" s="51">
        <f t="shared" si="21"/>
        <v>618694.76</v>
      </c>
      <c r="I273" s="48">
        <v>62</v>
      </c>
      <c r="J273" s="49">
        <v>282.81</v>
      </c>
      <c r="K273" s="50">
        <f t="shared" si="22"/>
        <v>17534.22</v>
      </c>
      <c r="L273" s="48">
        <v>1095</v>
      </c>
      <c r="M273" s="49">
        <v>280.45999999999998</v>
      </c>
      <c r="N273" s="50">
        <f t="shared" si="23"/>
        <v>307103.69999999995</v>
      </c>
      <c r="O273" s="51">
        <f t="shared" si="24"/>
        <v>978683.92999999993</v>
      </c>
    </row>
    <row r="274" spans="1:15" x14ac:dyDescent="0.25">
      <c r="A274" s="40" t="s">
        <v>448</v>
      </c>
      <c r="B274" s="40" t="s">
        <v>1058</v>
      </c>
      <c r="C274" s="48">
        <v>1639</v>
      </c>
      <c r="D274" s="49">
        <v>225.24</v>
      </c>
      <c r="E274" s="50">
        <f t="shared" si="20"/>
        <v>369168.36</v>
      </c>
      <c r="F274" s="48">
        <v>62923</v>
      </c>
      <c r="G274" s="49">
        <v>223.41</v>
      </c>
      <c r="H274" s="51">
        <f t="shared" si="21"/>
        <v>14057627.43</v>
      </c>
      <c r="I274" s="48">
        <v>146</v>
      </c>
      <c r="J274" s="49">
        <v>225.24</v>
      </c>
      <c r="K274" s="50">
        <f t="shared" si="22"/>
        <v>32885.040000000001</v>
      </c>
      <c r="L274" s="48">
        <v>5607</v>
      </c>
      <c r="M274" s="49">
        <v>223.41</v>
      </c>
      <c r="N274" s="50">
        <f t="shared" si="23"/>
        <v>1252659.8699999999</v>
      </c>
      <c r="O274" s="51">
        <f t="shared" si="24"/>
        <v>15712340.699999997</v>
      </c>
    </row>
    <row r="275" spans="1:15" x14ac:dyDescent="0.25">
      <c r="A275" s="40" t="s">
        <v>1366</v>
      </c>
      <c r="B275" s="40" t="s">
        <v>450</v>
      </c>
      <c r="C275" s="48">
        <v>0</v>
      </c>
      <c r="D275" s="49">
        <v>241.57</v>
      </c>
      <c r="E275" s="50">
        <f t="shared" si="20"/>
        <v>0</v>
      </c>
      <c r="F275" s="48">
        <v>32406</v>
      </c>
      <c r="G275" s="49">
        <v>239.45</v>
      </c>
      <c r="H275" s="51">
        <f t="shared" si="21"/>
        <v>7759616.6999999993</v>
      </c>
      <c r="I275" s="48">
        <v>0</v>
      </c>
      <c r="J275" s="49">
        <v>241.57</v>
      </c>
      <c r="K275" s="50">
        <f t="shared" si="22"/>
        <v>0</v>
      </c>
      <c r="L275" s="48">
        <v>2102</v>
      </c>
      <c r="M275" s="49">
        <v>239.45</v>
      </c>
      <c r="N275" s="50">
        <f t="shared" si="23"/>
        <v>503323.89999999997</v>
      </c>
      <c r="O275" s="51">
        <f t="shared" si="24"/>
        <v>8262940.5999999996</v>
      </c>
    </row>
    <row r="276" spans="1:15" x14ac:dyDescent="0.25">
      <c r="A276" s="40" t="s">
        <v>105</v>
      </c>
      <c r="B276" s="40" t="s">
        <v>1218</v>
      </c>
      <c r="C276" s="48">
        <v>0</v>
      </c>
      <c r="D276" s="49">
        <v>228.15</v>
      </c>
      <c r="E276" s="50">
        <f t="shared" si="20"/>
        <v>0</v>
      </c>
      <c r="F276" s="48">
        <v>20055</v>
      </c>
      <c r="G276" s="49">
        <v>226.11</v>
      </c>
      <c r="H276" s="51">
        <f t="shared" si="21"/>
        <v>4534636.05</v>
      </c>
      <c r="I276" s="48">
        <v>0</v>
      </c>
      <c r="J276" s="49">
        <v>228.15</v>
      </c>
      <c r="K276" s="50">
        <f t="shared" si="22"/>
        <v>0</v>
      </c>
      <c r="L276" s="48">
        <v>103</v>
      </c>
      <c r="M276" s="49">
        <v>226.11</v>
      </c>
      <c r="N276" s="50">
        <f t="shared" si="23"/>
        <v>23289.33</v>
      </c>
      <c r="O276" s="51">
        <f t="shared" si="24"/>
        <v>4557925.38</v>
      </c>
    </row>
    <row r="277" spans="1:15" x14ac:dyDescent="0.25">
      <c r="A277" s="40" t="s">
        <v>451</v>
      </c>
      <c r="B277" s="40" t="s">
        <v>452</v>
      </c>
      <c r="C277" s="48">
        <v>7920</v>
      </c>
      <c r="D277" s="49">
        <v>334.06</v>
      </c>
      <c r="E277" s="50">
        <f t="shared" si="20"/>
        <v>2645755.2000000002</v>
      </c>
      <c r="F277" s="48">
        <v>32366</v>
      </c>
      <c r="G277" s="49">
        <v>331.14</v>
      </c>
      <c r="H277" s="51">
        <f t="shared" si="21"/>
        <v>10717677.24</v>
      </c>
      <c r="I277" s="48">
        <v>381</v>
      </c>
      <c r="J277" s="49">
        <v>334.06</v>
      </c>
      <c r="K277" s="50">
        <f t="shared" si="22"/>
        <v>127276.86</v>
      </c>
      <c r="L277" s="48">
        <v>1556</v>
      </c>
      <c r="M277" s="49">
        <v>331.14</v>
      </c>
      <c r="N277" s="50">
        <f t="shared" si="23"/>
        <v>515253.83999999997</v>
      </c>
      <c r="O277" s="51">
        <f t="shared" si="24"/>
        <v>14005963.140000001</v>
      </c>
    </row>
    <row r="278" spans="1:15" x14ac:dyDescent="0.25">
      <c r="A278" s="40" t="s">
        <v>453</v>
      </c>
      <c r="B278" s="40" t="s">
        <v>454</v>
      </c>
      <c r="C278" s="48">
        <v>1427</v>
      </c>
      <c r="D278" s="49">
        <v>324.76</v>
      </c>
      <c r="E278" s="50">
        <f t="shared" si="20"/>
        <v>463432.51999999996</v>
      </c>
      <c r="F278" s="48">
        <v>38276</v>
      </c>
      <c r="G278" s="49">
        <v>321.82</v>
      </c>
      <c r="H278" s="51">
        <f t="shared" si="21"/>
        <v>12317982.32</v>
      </c>
      <c r="I278" s="48">
        <v>0</v>
      </c>
      <c r="J278" s="49">
        <v>324.76</v>
      </c>
      <c r="K278" s="50">
        <f t="shared" si="22"/>
        <v>0</v>
      </c>
      <c r="L278" s="48">
        <v>0</v>
      </c>
      <c r="M278" s="49">
        <v>321.82</v>
      </c>
      <c r="N278" s="50">
        <f t="shared" si="23"/>
        <v>0</v>
      </c>
      <c r="O278" s="51">
        <f t="shared" si="24"/>
        <v>12781414.84</v>
      </c>
    </row>
    <row r="279" spans="1:15" x14ac:dyDescent="0.25">
      <c r="A279" s="40" t="s">
        <v>455</v>
      </c>
      <c r="B279" s="40" t="s">
        <v>456</v>
      </c>
      <c r="C279" s="48">
        <v>1995</v>
      </c>
      <c r="D279" s="49">
        <v>314.70999999999998</v>
      </c>
      <c r="E279" s="50">
        <f t="shared" si="20"/>
        <v>627846.44999999995</v>
      </c>
      <c r="F279" s="48">
        <v>49843</v>
      </c>
      <c r="G279" s="49">
        <v>312.32</v>
      </c>
      <c r="H279" s="51">
        <f t="shared" si="21"/>
        <v>15566965.76</v>
      </c>
      <c r="I279" s="48">
        <v>13</v>
      </c>
      <c r="J279" s="49">
        <v>314.70999999999998</v>
      </c>
      <c r="K279" s="50">
        <f t="shared" si="22"/>
        <v>4091.2299999999996</v>
      </c>
      <c r="L279" s="48">
        <v>324</v>
      </c>
      <c r="M279" s="49">
        <v>312.32</v>
      </c>
      <c r="N279" s="50">
        <f t="shared" si="23"/>
        <v>101191.67999999999</v>
      </c>
      <c r="O279" s="51">
        <f t="shared" si="24"/>
        <v>16300095.119999999</v>
      </c>
    </row>
    <row r="280" spans="1:15" x14ac:dyDescent="0.25">
      <c r="A280" s="40" t="s">
        <v>457</v>
      </c>
      <c r="B280" s="40" t="s">
        <v>458</v>
      </c>
      <c r="C280" s="48">
        <v>5297</v>
      </c>
      <c r="D280" s="49">
        <v>275.05</v>
      </c>
      <c r="E280" s="50">
        <f t="shared" si="20"/>
        <v>1456939.85</v>
      </c>
      <c r="F280" s="48">
        <v>132701</v>
      </c>
      <c r="G280" s="49">
        <v>272.77</v>
      </c>
      <c r="H280" s="51">
        <f t="shared" si="21"/>
        <v>36196851.769999996</v>
      </c>
      <c r="I280" s="48">
        <v>375</v>
      </c>
      <c r="J280" s="49">
        <v>275.05</v>
      </c>
      <c r="K280" s="50">
        <f t="shared" si="22"/>
        <v>103143.75</v>
      </c>
      <c r="L280" s="48">
        <v>9405</v>
      </c>
      <c r="M280" s="49">
        <v>272.77</v>
      </c>
      <c r="N280" s="50">
        <f t="shared" si="23"/>
        <v>2565401.8499999996</v>
      </c>
      <c r="O280" s="51">
        <f t="shared" si="24"/>
        <v>40322337.219999999</v>
      </c>
    </row>
    <row r="281" spans="1:15" x14ac:dyDescent="0.25">
      <c r="A281" s="40" t="s">
        <v>459</v>
      </c>
      <c r="B281" s="40" t="s">
        <v>1059</v>
      </c>
      <c r="C281" s="48">
        <v>0</v>
      </c>
      <c r="D281" s="49">
        <v>223.57</v>
      </c>
      <c r="E281" s="50">
        <f t="shared" si="20"/>
        <v>0</v>
      </c>
      <c r="F281" s="48">
        <v>32117</v>
      </c>
      <c r="G281" s="49">
        <v>221.7</v>
      </c>
      <c r="H281" s="51">
        <f t="shared" si="21"/>
        <v>7120338.8999999994</v>
      </c>
      <c r="I281" s="48">
        <v>0</v>
      </c>
      <c r="J281" s="49">
        <v>223.57</v>
      </c>
      <c r="K281" s="50">
        <f t="shared" si="22"/>
        <v>0</v>
      </c>
      <c r="L281" s="48">
        <v>2135</v>
      </c>
      <c r="M281" s="49">
        <v>221.7</v>
      </c>
      <c r="N281" s="50">
        <f t="shared" si="23"/>
        <v>473329.5</v>
      </c>
      <c r="O281" s="51">
        <f t="shared" si="24"/>
        <v>7593668.3999999994</v>
      </c>
    </row>
    <row r="282" spans="1:15" x14ac:dyDescent="0.25">
      <c r="A282" s="40" t="s">
        <v>1171</v>
      </c>
      <c r="B282" s="40" t="s">
        <v>1305</v>
      </c>
      <c r="C282" s="48">
        <v>1358</v>
      </c>
      <c r="D282" s="49">
        <v>330.26</v>
      </c>
      <c r="E282" s="50">
        <f t="shared" si="20"/>
        <v>448493.08</v>
      </c>
      <c r="F282" s="48">
        <v>46385</v>
      </c>
      <c r="G282" s="49">
        <v>327.35000000000002</v>
      </c>
      <c r="H282" s="51">
        <f t="shared" si="21"/>
        <v>15184129.750000002</v>
      </c>
      <c r="I282" s="48">
        <v>66</v>
      </c>
      <c r="J282" s="49">
        <v>330.26</v>
      </c>
      <c r="K282" s="50">
        <f t="shared" si="22"/>
        <v>21797.16</v>
      </c>
      <c r="L282" s="48">
        <v>2239</v>
      </c>
      <c r="M282" s="49">
        <v>327.35000000000002</v>
      </c>
      <c r="N282" s="50">
        <f t="shared" si="23"/>
        <v>732936.65</v>
      </c>
      <c r="O282" s="51">
        <f t="shared" si="24"/>
        <v>16387356.640000002</v>
      </c>
    </row>
    <row r="283" spans="1:15" x14ac:dyDescent="0.25">
      <c r="A283" s="40" t="s">
        <v>1283</v>
      </c>
      <c r="B283" s="40" t="s">
        <v>1306</v>
      </c>
      <c r="C283" s="48">
        <v>6</v>
      </c>
      <c r="D283" s="49">
        <v>360.1</v>
      </c>
      <c r="E283" s="50">
        <f t="shared" si="20"/>
        <v>2160.6000000000004</v>
      </c>
      <c r="F283" s="48">
        <v>28632</v>
      </c>
      <c r="G283" s="49">
        <v>356.63</v>
      </c>
      <c r="H283" s="51">
        <f t="shared" si="21"/>
        <v>10211030.16</v>
      </c>
      <c r="I283" s="48">
        <v>1</v>
      </c>
      <c r="J283" s="49">
        <v>360.1</v>
      </c>
      <c r="K283" s="50">
        <f t="shared" si="22"/>
        <v>360.1</v>
      </c>
      <c r="L283" s="48">
        <v>2679</v>
      </c>
      <c r="M283" s="49">
        <v>356.63</v>
      </c>
      <c r="N283" s="50">
        <f t="shared" si="23"/>
        <v>955411.77</v>
      </c>
      <c r="O283" s="51">
        <f t="shared" si="24"/>
        <v>11168962.629999999</v>
      </c>
    </row>
    <row r="284" spans="1:15" x14ac:dyDescent="0.25">
      <c r="A284" s="40" t="s">
        <v>461</v>
      </c>
      <c r="B284" s="40" t="s">
        <v>462</v>
      </c>
      <c r="C284" s="48">
        <v>0</v>
      </c>
      <c r="D284" s="49">
        <v>324.10000000000002</v>
      </c>
      <c r="E284" s="50">
        <f t="shared" si="20"/>
        <v>0</v>
      </c>
      <c r="F284" s="48">
        <v>9011</v>
      </c>
      <c r="G284" s="49">
        <v>320.98</v>
      </c>
      <c r="H284" s="51">
        <f t="shared" si="21"/>
        <v>2892350.7800000003</v>
      </c>
      <c r="I284" s="48">
        <v>0</v>
      </c>
      <c r="J284" s="49">
        <v>324.10000000000002</v>
      </c>
      <c r="K284" s="50">
        <f t="shared" si="22"/>
        <v>0</v>
      </c>
      <c r="L284" s="48">
        <v>0</v>
      </c>
      <c r="M284" s="49">
        <v>320.98</v>
      </c>
      <c r="N284" s="50">
        <f t="shared" si="23"/>
        <v>0</v>
      </c>
      <c r="O284" s="51">
        <f t="shared" si="24"/>
        <v>2892350.7800000003</v>
      </c>
    </row>
    <row r="285" spans="1:15" x14ac:dyDescent="0.25">
      <c r="A285" s="40" t="s">
        <v>463</v>
      </c>
      <c r="B285" s="40" t="s">
        <v>1067</v>
      </c>
      <c r="C285" s="48">
        <v>366</v>
      </c>
      <c r="D285" s="49">
        <v>232.56</v>
      </c>
      <c r="E285" s="50">
        <f t="shared" si="20"/>
        <v>85116.96</v>
      </c>
      <c r="F285" s="48">
        <v>40338</v>
      </c>
      <c r="G285" s="49">
        <v>230.65</v>
      </c>
      <c r="H285" s="51">
        <f t="shared" si="21"/>
        <v>9303959.7000000011</v>
      </c>
      <c r="I285" s="48">
        <v>11</v>
      </c>
      <c r="J285" s="49">
        <v>232.56</v>
      </c>
      <c r="K285" s="50">
        <f t="shared" si="22"/>
        <v>2558.16</v>
      </c>
      <c r="L285" s="48">
        <v>1211</v>
      </c>
      <c r="M285" s="49">
        <v>230.65</v>
      </c>
      <c r="N285" s="50">
        <f t="shared" si="23"/>
        <v>279317.15000000002</v>
      </c>
      <c r="O285" s="51">
        <f t="shared" si="24"/>
        <v>9670951.9700000025</v>
      </c>
    </row>
    <row r="286" spans="1:15" x14ac:dyDescent="0.25">
      <c r="A286" s="40" t="s">
        <v>771</v>
      </c>
      <c r="B286" s="40" t="s">
        <v>1220</v>
      </c>
      <c r="C286" s="48">
        <v>1541</v>
      </c>
      <c r="D286" s="49">
        <v>212</v>
      </c>
      <c r="E286" s="50">
        <f t="shared" si="20"/>
        <v>326692</v>
      </c>
      <c r="F286" s="48">
        <v>33525</v>
      </c>
      <c r="G286" s="49">
        <v>210.25</v>
      </c>
      <c r="H286" s="51">
        <f t="shared" si="21"/>
        <v>7048631.25</v>
      </c>
      <c r="I286" s="48">
        <v>125</v>
      </c>
      <c r="J286" s="49">
        <v>212</v>
      </c>
      <c r="K286" s="50">
        <f t="shared" si="22"/>
        <v>26500</v>
      </c>
      <c r="L286" s="48">
        <v>2716</v>
      </c>
      <c r="M286" s="49">
        <v>210.25</v>
      </c>
      <c r="N286" s="50">
        <f t="shared" si="23"/>
        <v>571039</v>
      </c>
      <c r="O286" s="51">
        <f t="shared" si="24"/>
        <v>7972862.25</v>
      </c>
    </row>
    <row r="287" spans="1:15" x14ac:dyDescent="0.25">
      <c r="A287" s="40" t="s">
        <v>465</v>
      </c>
      <c r="B287" s="40" t="s">
        <v>466</v>
      </c>
      <c r="C287" s="48">
        <v>4894</v>
      </c>
      <c r="D287" s="49">
        <v>306.3</v>
      </c>
      <c r="E287" s="50">
        <f t="shared" si="20"/>
        <v>1499032.2</v>
      </c>
      <c r="F287" s="48">
        <v>38923</v>
      </c>
      <c r="G287" s="49">
        <v>303.52</v>
      </c>
      <c r="H287" s="51">
        <f t="shared" si="21"/>
        <v>11813908.959999999</v>
      </c>
      <c r="I287" s="48">
        <v>1361</v>
      </c>
      <c r="J287" s="49">
        <v>306.3</v>
      </c>
      <c r="K287" s="50">
        <f t="shared" si="22"/>
        <v>416874.3</v>
      </c>
      <c r="L287" s="48">
        <v>10827</v>
      </c>
      <c r="M287" s="49">
        <v>303.52</v>
      </c>
      <c r="N287" s="50">
        <f t="shared" si="23"/>
        <v>3286211.0399999996</v>
      </c>
      <c r="O287" s="51">
        <f t="shared" si="24"/>
        <v>17016026.5</v>
      </c>
    </row>
    <row r="288" spans="1:15" x14ac:dyDescent="0.25">
      <c r="A288" s="40" t="s">
        <v>467</v>
      </c>
      <c r="B288" s="40" t="s">
        <v>468</v>
      </c>
      <c r="C288" s="48">
        <v>0</v>
      </c>
      <c r="D288" s="49">
        <v>207.54</v>
      </c>
      <c r="E288" s="50">
        <f t="shared" si="20"/>
        <v>0</v>
      </c>
      <c r="F288" s="48">
        <v>19535</v>
      </c>
      <c r="G288" s="49">
        <v>205.99</v>
      </c>
      <c r="H288" s="51">
        <f t="shared" si="21"/>
        <v>4024014.6500000004</v>
      </c>
      <c r="I288" s="48">
        <v>0</v>
      </c>
      <c r="J288" s="49">
        <v>207.54</v>
      </c>
      <c r="K288" s="50">
        <f t="shared" si="22"/>
        <v>0</v>
      </c>
      <c r="L288" s="48">
        <v>301</v>
      </c>
      <c r="M288" s="49">
        <v>205.99</v>
      </c>
      <c r="N288" s="50">
        <f t="shared" si="23"/>
        <v>62002.990000000005</v>
      </c>
      <c r="O288" s="51">
        <f t="shared" si="24"/>
        <v>4086017.6400000006</v>
      </c>
    </row>
    <row r="289" spans="1:15" x14ac:dyDescent="0.25">
      <c r="A289" s="52" t="s">
        <v>469</v>
      </c>
      <c r="B289" s="40" t="s">
        <v>470</v>
      </c>
      <c r="C289" s="48">
        <v>0</v>
      </c>
      <c r="D289" s="49">
        <v>239.03</v>
      </c>
      <c r="E289" s="50">
        <f t="shared" si="20"/>
        <v>0</v>
      </c>
      <c r="F289" s="48">
        <v>5440</v>
      </c>
      <c r="G289" s="49">
        <v>237.53</v>
      </c>
      <c r="H289" s="51">
        <f t="shared" si="21"/>
        <v>1292163.2</v>
      </c>
      <c r="I289" s="48">
        <v>0</v>
      </c>
      <c r="J289" s="49">
        <v>239.03</v>
      </c>
      <c r="K289" s="50">
        <f t="shared" si="22"/>
        <v>0</v>
      </c>
      <c r="L289" s="48">
        <v>0</v>
      </c>
      <c r="M289" s="49">
        <v>237.53</v>
      </c>
      <c r="N289" s="50">
        <f t="shared" si="23"/>
        <v>0</v>
      </c>
      <c r="O289" s="51">
        <f t="shared" si="24"/>
        <v>1292163.2</v>
      </c>
    </row>
    <row r="290" spans="1:15" x14ac:dyDescent="0.25">
      <c r="A290" s="40" t="s">
        <v>1168</v>
      </c>
      <c r="B290" s="40" t="s">
        <v>1261</v>
      </c>
      <c r="C290" s="48">
        <v>0</v>
      </c>
      <c r="D290" s="49">
        <v>343.91</v>
      </c>
      <c r="E290" s="50">
        <f t="shared" si="20"/>
        <v>0</v>
      </c>
      <c r="F290" s="48">
        <v>32222</v>
      </c>
      <c r="G290" s="49">
        <v>341.05</v>
      </c>
      <c r="H290" s="51">
        <f t="shared" si="21"/>
        <v>10989313.1</v>
      </c>
      <c r="I290" s="48">
        <v>0</v>
      </c>
      <c r="J290" s="49">
        <v>343.91</v>
      </c>
      <c r="K290" s="50">
        <f t="shared" si="22"/>
        <v>0</v>
      </c>
      <c r="L290" s="48">
        <v>2315</v>
      </c>
      <c r="M290" s="49">
        <v>341.05</v>
      </c>
      <c r="N290" s="50">
        <f t="shared" si="23"/>
        <v>789530.75</v>
      </c>
      <c r="O290" s="51">
        <f t="shared" si="24"/>
        <v>11778843.85</v>
      </c>
    </row>
    <row r="291" spans="1:15" x14ac:dyDescent="0.25">
      <c r="A291" s="40" t="s">
        <v>1368</v>
      </c>
      <c r="B291" s="40" t="s">
        <v>471</v>
      </c>
      <c r="C291" s="48">
        <v>0</v>
      </c>
      <c r="D291" s="49">
        <v>252.68</v>
      </c>
      <c r="E291" s="50">
        <f t="shared" si="20"/>
        <v>0</v>
      </c>
      <c r="F291" s="48">
        <v>33074</v>
      </c>
      <c r="G291" s="49">
        <v>250.34</v>
      </c>
      <c r="H291" s="51">
        <f t="shared" si="21"/>
        <v>8279745.1600000001</v>
      </c>
      <c r="I291" s="48">
        <v>0</v>
      </c>
      <c r="J291" s="49">
        <v>252.68</v>
      </c>
      <c r="K291" s="50">
        <f t="shared" si="22"/>
        <v>0</v>
      </c>
      <c r="L291" s="48">
        <v>1667</v>
      </c>
      <c r="M291" s="49">
        <v>250.34</v>
      </c>
      <c r="N291" s="50">
        <f t="shared" si="23"/>
        <v>417316.78</v>
      </c>
      <c r="O291" s="51">
        <f t="shared" si="24"/>
        <v>8697061.9399999995</v>
      </c>
    </row>
    <row r="292" spans="1:15" x14ac:dyDescent="0.25">
      <c r="A292" s="40" t="s">
        <v>1169</v>
      </c>
      <c r="B292" s="40" t="s">
        <v>473</v>
      </c>
      <c r="C292" s="48">
        <v>7733</v>
      </c>
      <c r="D292" s="49">
        <v>328.75</v>
      </c>
      <c r="E292" s="50">
        <f t="shared" si="20"/>
        <v>2542223.75</v>
      </c>
      <c r="F292" s="48">
        <v>40636</v>
      </c>
      <c r="G292" s="49">
        <v>325.77</v>
      </c>
      <c r="H292" s="51">
        <f t="shared" si="21"/>
        <v>13237989.719999999</v>
      </c>
      <c r="I292" s="48">
        <v>2297</v>
      </c>
      <c r="J292" s="49">
        <v>328.75</v>
      </c>
      <c r="K292" s="50">
        <f t="shared" si="22"/>
        <v>755138.75</v>
      </c>
      <c r="L292" s="48">
        <v>12069</v>
      </c>
      <c r="M292" s="49">
        <v>325.77</v>
      </c>
      <c r="N292" s="50">
        <f t="shared" si="23"/>
        <v>3931718.13</v>
      </c>
      <c r="O292" s="51">
        <f t="shared" si="24"/>
        <v>20467070.349999998</v>
      </c>
    </row>
    <row r="293" spans="1:15" x14ac:dyDescent="0.25">
      <c r="A293" s="40" t="s">
        <v>474</v>
      </c>
      <c r="B293" s="40" t="s">
        <v>475</v>
      </c>
      <c r="C293" s="48">
        <v>713</v>
      </c>
      <c r="D293" s="49">
        <v>352.36</v>
      </c>
      <c r="E293" s="50">
        <f t="shared" si="20"/>
        <v>251232.68000000002</v>
      </c>
      <c r="F293" s="48">
        <v>63470</v>
      </c>
      <c r="G293" s="49">
        <v>349.43</v>
      </c>
      <c r="H293" s="51">
        <f t="shared" si="21"/>
        <v>22178322.100000001</v>
      </c>
      <c r="I293" s="48">
        <v>91</v>
      </c>
      <c r="J293" s="49">
        <v>352.36</v>
      </c>
      <c r="K293" s="50">
        <f t="shared" si="22"/>
        <v>32064.760000000002</v>
      </c>
      <c r="L293" s="48">
        <v>8137</v>
      </c>
      <c r="M293" s="49">
        <v>349.43</v>
      </c>
      <c r="N293" s="50">
        <f t="shared" si="23"/>
        <v>2843311.91</v>
      </c>
      <c r="O293" s="51">
        <f t="shared" si="24"/>
        <v>25304931.450000003</v>
      </c>
    </row>
    <row r="294" spans="1:15" x14ac:dyDescent="0.25">
      <c r="A294" s="40" t="s">
        <v>476</v>
      </c>
      <c r="B294" s="40" t="s">
        <v>477</v>
      </c>
      <c r="C294" s="48">
        <v>0</v>
      </c>
      <c r="D294" s="49">
        <v>244.65</v>
      </c>
      <c r="E294" s="50">
        <f t="shared" si="20"/>
        <v>0</v>
      </c>
      <c r="F294" s="48">
        <v>65362</v>
      </c>
      <c r="G294" s="49">
        <v>242.83</v>
      </c>
      <c r="H294" s="51">
        <f t="shared" si="21"/>
        <v>15871854.460000001</v>
      </c>
      <c r="I294" s="48">
        <v>0</v>
      </c>
      <c r="J294" s="49">
        <v>244.65</v>
      </c>
      <c r="K294" s="50">
        <f t="shared" si="22"/>
        <v>0</v>
      </c>
      <c r="L294" s="48">
        <v>0</v>
      </c>
      <c r="M294" s="49">
        <v>242.83</v>
      </c>
      <c r="N294" s="50">
        <f t="shared" si="23"/>
        <v>0</v>
      </c>
      <c r="O294" s="51">
        <f t="shared" si="24"/>
        <v>15871854.460000001</v>
      </c>
    </row>
    <row r="295" spans="1:15" x14ac:dyDescent="0.25">
      <c r="A295" s="40" t="s">
        <v>1170</v>
      </c>
      <c r="B295" s="40" t="s">
        <v>1219</v>
      </c>
      <c r="C295" s="48">
        <v>0</v>
      </c>
      <c r="D295" s="49">
        <v>395.37</v>
      </c>
      <c r="E295" s="50">
        <f t="shared" si="20"/>
        <v>0</v>
      </c>
      <c r="F295" s="48">
        <v>62084</v>
      </c>
      <c r="G295" s="49">
        <v>391.71</v>
      </c>
      <c r="H295" s="51">
        <f t="shared" si="21"/>
        <v>24318923.639999997</v>
      </c>
      <c r="I295" s="48">
        <v>0</v>
      </c>
      <c r="J295" s="49">
        <v>395.37</v>
      </c>
      <c r="K295" s="50">
        <f t="shared" si="22"/>
        <v>0</v>
      </c>
      <c r="L295" s="48">
        <v>4544</v>
      </c>
      <c r="M295" s="49">
        <v>391.71</v>
      </c>
      <c r="N295" s="50">
        <f t="shared" si="23"/>
        <v>1779930.24</v>
      </c>
      <c r="O295" s="51">
        <f t="shared" si="24"/>
        <v>26098853.879999995</v>
      </c>
    </row>
    <row r="296" spans="1:15" x14ac:dyDescent="0.25">
      <c r="A296" s="40" t="s">
        <v>1284</v>
      </c>
      <c r="B296" s="40" t="s">
        <v>1307</v>
      </c>
      <c r="C296" s="48">
        <v>923</v>
      </c>
      <c r="D296" s="49">
        <v>201.48</v>
      </c>
      <c r="E296" s="50">
        <f t="shared" si="20"/>
        <v>185966.03999999998</v>
      </c>
      <c r="F296" s="48">
        <v>40250</v>
      </c>
      <c r="G296" s="49">
        <v>199.63</v>
      </c>
      <c r="H296" s="51">
        <f t="shared" si="21"/>
        <v>8035107.5</v>
      </c>
      <c r="I296" s="48">
        <v>117</v>
      </c>
      <c r="J296" s="49">
        <v>201.48</v>
      </c>
      <c r="K296" s="50">
        <f t="shared" si="22"/>
        <v>23573.16</v>
      </c>
      <c r="L296" s="48">
        <v>5088</v>
      </c>
      <c r="M296" s="49">
        <v>199.63</v>
      </c>
      <c r="N296" s="50">
        <f t="shared" si="23"/>
        <v>1015717.44</v>
      </c>
      <c r="O296" s="51">
        <f t="shared" si="24"/>
        <v>9260364.1400000006</v>
      </c>
    </row>
    <row r="297" spans="1:15" x14ac:dyDescent="0.25">
      <c r="A297" s="40" t="s">
        <v>478</v>
      </c>
      <c r="B297" s="40" t="s">
        <v>479</v>
      </c>
      <c r="C297" s="48">
        <v>5462</v>
      </c>
      <c r="D297" s="49">
        <v>283.27999999999997</v>
      </c>
      <c r="E297" s="50">
        <f t="shared" si="20"/>
        <v>1547275.3599999999</v>
      </c>
      <c r="F297" s="48">
        <v>43268</v>
      </c>
      <c r="G297" s="49">
        <v>280.72000000000003</v>
      </c>
      <c r="H297" s="51">
        <f t="shared" si="21"/>
        <v>12146192.960000001</v>
      </c>
      <c r="I297" s="48">
        <v>168</v>
      </c>
      <c r="J297" s="49">
        <v>283.27999999999997</v>
      </c>
      <c r="K297" s="50">
        <f t="shared" si="22"/>
        <v>47591.039999999994</v>
      </c>
      <c r="L297" s="48">
        <v>1328</v>
      </c>
      <c r="M297" s="49">
        <v>280.72000000000003</v>
      </c>
      <c r="N297" s="50">
        <f t="shared" si="23"/>
        <v>372796.16000000003</v>
      </c>
      <c r="O297" s="51">
        <f t="shared" si="24"/>
        <v>14113855.52</v>
      </c>
    </row>
    <row r="298" spans="1:15" x14ac:dyDescent="0.25">
      <c r="A298" s="40" t="s">
        <v>480</v>
      </c>
      <c r="B298" s="40" t="s">
        <v>481</v>
      </c>
      <c r="C298" s="48">
        <v>410</v>
      </c>
      <c r="D298" s="49">
        <v>215.36</v>
      </c>
      <c r="E298" s="50">
        <f t="shared" si="20"/>
        <v>88297.600000000006</v>
      </c>
      <c r="F298" s="48">
        <v>24339</v>
      </c>
      <c r="G298" s="49">
        <v>213.67</v>
      </c>
      <c r="H298" s="51">
        <f t="shared" si="21"/>
        <v>5200514.13</v>
      </c>
      <c r="I298" s="48">
        <v>4</v>
      </c>
      <c r="J298" s="49">
        <v>215.36</v>
      </c>
      <c r="K298" s="50">
        <f t="shared" si="22"/>
        <v>861.44</v>
      </c>
      <c r="L298" s="48">
        <v>218</v>
      </c>
      <c r="M298" s="49">
        <v>213.67</v>
      </c>
      <c r="N298" s="50">
        <f t="shared" si="23"/>
        <v>46580.06</v>
      </c>
      <c r="O298" s="51">
        <f t="shared" si="24"/>
        <v>5336253.2299999995</v>
      </c>
    </row>
    <row r="299" spans="1:15" x14ac:dyDescent="0.25">
      <c r="A299" s="40" t="s">
        <v>482</v>
      </c>
      <c r="B299" s="40" t="s">
        <v>1060</v>
      </c>
      <c r="C299" s="48">
        <v>366</v>
      </c>
      <c r="D299" s="49">
        <v>320.22000000000003</v>
      </c>
      <c r="E299" s="50">
        <f t="shared" si="20"/>
        <v>117200.52</v>
      </c>
      <c r="F299" s="48">
        <v>26664</v>
      </c>
      <c r="G299" s="49">
        <v>317.27</v>
      </c>
      <c r="H299" s="51">
        <f t="shared" si="21"/>
        <v>8459687.2799999993</v>
      </c>
      <c r="I299" s="48">
        <v>75</v>
      </c>
      <c r="J299" s="49">
        <v>320.22000000000003</v>
      </c>
      <c r="K299" s="50">
        <f t="shared" si="22"/>
        <v>24016.500000000004</v>
      </c>
      <c r="L299" s="48">
        <v>5494</v>
      </c>
      <c r="M299" s="49">
        <v>317.27</v>
      </c>
      <c r="N299" s="50">
        <f t="shared" si="23"/>
        <v>1743081.38</v>
      </c>
      <c r="O299" s="51">
        <f t="shared" si="24"/>
        <v>10343985.68</v>
      </c>
    </row>
    <row r="300" spans="1:15" x14ac:dyDescent="0.25">
      <c r="A300" s="40" t="s">
        <v>484</v>
      </c>
      <c r="B300" s="40" t="s">
        <v>1061</v>
      </c>
      <c r="C300" s="48">
        <v>1782</v>
      </c>
      <c r="D300" s="49">
        <v>316.95</v>
      </c>
      <c r="E300" s="50">
        <f t="shared" si="20"/>
        <v>564804.9</v>
      </c>
      <c r="F300" s="48">
        <v>49207</v>
      </c>
      <c r="G300" s="49">
        <v>314.07</v>
      </c>
      <c r="H300" s="51">
        <f t="shared" si="21"/>
        <v>15454442.49</v>
      </c>
      <c r="I300" s="48">
        <v>167</v>
      </c>
      <c r="J300" s="49">
        <v>316.95</v>
      </c>
      <c r="K300" s="50">
        <f t="shared" si="22"/>
        <v>52930.65</v>
      </c>
      <c r="L300" s="48">
        <v>4610</v>
      </c>
      <c r="M300" s="49">
        <v>314.07</v>
      </c>
      <c r="N300" s="50">
        <f t="shared" si="23"/>
        <v>1447862.7</v>
      </c>
      <c r="O300" s="51">
        <f t="shared" si="24"/>
        <v>17520040.740000002</v>
      </c>
    </row>
    <row r="301" spans="1:15" x14ac:dyDescent="0.25">
      <c r="A301" s="40" t="s">
        <v>486</v>
      </c>
      <c r="B301" s="40" t="s">
        <v>487</v>
      </c>
      <c r="C301" s="48">
        <v>353</v>
      </c>
      <c r="D301" s="49">
        <v>224.24</v>
      </c>
      <c r="E301" s="50">
        <f t="shared" si="20"/>
        <v>79156.72</v>
      </c>
      <c r="F301" s="48">
        <v>44882</v>
      </c>
      <c r="G301" s="49">
        <v>222.12</v>
      </c>
      <c r="H301" s="51">
        <f t="shared" si="21"/>
        <v>9969189.8399999999</v>
      </c>
      <c r="I301" s="48">
        <v>0</v>
      </c>
      <c r="J301" s="49">
        <v>224.24</v>
      </c>
      <c r="K301" s="50">
        <f t="shared" si="22"/>
        <v>0</v>
      </c>
      <c r="L301" s="48">
        <v>60</v>
      </c>
      <c r="M301" s="49">
        <v>222.12</v>
      </c>
      <c r="N301" s="50">
        <f t="shared" si="23"/>
        <v>13327.2</v>
      </c>
      <c r="O301" s="51">
        <f t="shared" si="24"/>
        <v>10061673.76</v>
      </c>
    </row>
    <row r="302" spans="1:15" x14ac:dyDescent="0.25">
      <c r="A302" s="40" t="s">
        <v>1062</v>
      </c>
      <c r="B302" s="40" t="s">
        <v>1063</v>
      </c>
      <c r="C302" s="48">
        <v>4129</v>
      </c>
      <c r="D302" s="49">
        <v>397.93</v>
      </c>
      <c r="E302" s="50">
        <f t="shared" si="20"/>
        <v>1643052.97</v>
      </c>
      <c r="F302" s="48">
        <v>52073</v>
      </c>
      <c r="G302" s="49">
        <v>394.72</v>
      </c>
      <c r="H302" s="51">
        <f t="shared" si="21"/>
        <v>20554254.560000002</v>
      </c>
      <c r="I302" s="48">
        <v>875</v>
      </c>
      <c r="J302" s="49">
        <v>397.93</v>
      </c>
      <c r="K302" s="50">
        <f t="shared" si="22"/>
        <v>348188.75</v>
      </c>
      <c r="L302" s="48">
        <v>11040</v>
      </c>
      <c r="M302" s="49">
        <v>394.72</v>
      </c>
      <c r="N302" s="50">
        <f t="shared" si="23"/>
        <v>4357708.8000000007</v>
      </c>
      <c r="O302" s="51">
        <f t="shared" si="24"/>
        <v>26903205.080000002</v>
      </c>
    </row>
    <row r="303" spans="1:15" x14ac:dyDescent="0.25">
      <c r="A303" s="40" t="s">
        <v>488</v>
      </c>
      <c r="B303" s="40" t="s">
        <v>1064</v>
      </c>
      <c r="C303" s="48">
        <v>0</v>
      </c>
      <c r="D303" s="49">
        <v>216.49</v>
      </c>
      <c r="E303" s="50">
        <f t="shared" si="20"/>
        <v>0</v>
      </c>
      <c r="F303" s="48">
        <v>5986</v>
      </c>
      <c r="G303" s="49">
        <v>214.72</v>
      </c>
      <c r="H303" s="51">
        <f t="shared" si="21"/>
        <v>1285313.92</v>
      </c>
      <c r="I303" s="48">
        <v>0</v>
      </c>
      <c r="J303" s="49">
        <v>216.49</v>
      </c>
      <c r="K303" s="50">
        <f t="shared" si="22"/>
        <v>0</v>
      </c>
      <c r="L303" s="48">
        <v>0</v>
      </c>
      <c r="M303" s="49">
        <v>214.72</v>
      </c>
      <c r="N303" s="50">
        <f t="shared" si="23"/>
        <v>0</v>
      </c>
      <c r="O303" s="51">
        <f t="shared" si="24"/>
        <v>1285313.92</v>
      </c>
    </row>
    <row r="304" spans="1:15" x14ac:dyDescent="0.25">
      <c r="A304" s="40" t="s">
        <v>490</v>
      </c>
      <c r="B304" s="40" t="s">
        <v>1065</v>
      </c>
      <c r="C304" s="48">
        <v>2707</v>
      </c>
      <c r="D304" s="49">
        <v>369.4</v>
      </c>
      <c r="E304" s="50">
        <f t="shared" si="20"/>
        <v>999965.79999999993</v>
      </c>
      <c r="F304" s="48">
        <v>87530</v>
      </c>
      <c r="G304" s="49">
        <v>366.51</v>
      </c>
      <c r="H304" s="51">
        <f t="shared" si="21"/>
        <v>32080620.300000001</v>
      </c>
      <c r="I304" s="48">
        <v>561</v>
      </c>
      <c r="J304" s="49">
        <v>369.4</v>
      </c>
      <c r="K304" s="50">
        <f t="shared" si="22"/>
        <v>207233.4</v>
      </c>
      <c r="L304" s="48">
        <v>18140</v>
      </c>
      <c r="M304" s="49">
        <v>366.51</v>
      </c>
      <c r="N304" s="50">
        <f t="shared" si="23"/>
        <v>6648491.3999999994</v>
      </c>
      <c r="O304" s="51">
        <f t="shared" si="24"/>
        <v>39936310.899999999</v>
      </c>
    </row>
    <row r="305" spans="1:15" x14ac:dyDescent="0.25">
      <c r="A305" s="40" t="s">
        <v>492</v>
      </c>
      <c r="B305" s="40" t="s">
        <v>493</v>
      </c>
      <c r="C305" s="48">
        <v>366</v>
      </c>
      <c r="D305" s="49">
        <v>263.2</v>
      </c>
      <c r="E305" s="50">
        <f t="shared" si="20"/>
        <v>96331.199999999997</v>
      </c>
      <c r="F305" s="48">
        <v>19011</v>
      </c>
      <c r="G305" s="49">
        <v>261.49</v>
      </c>
      <c r="H305" s="51">
        <f t="shared" si="21"/>
        <v>4971186.3900000006</v>
      </c>
      <c r="I305" s="48">
        <v>13</v>
      </c>
      <c r="J305" s="49">
        <v>263.2</v>
      </c>
      <c r="K305" s="50">
        <f t="shared" si="22"/>
        <v>3421.6</v>
      </c>
      <c r="L305" s="48">
        <v>654</v>
      </c>
      <c r="M305" s="49">
        <v>261.49</v>
      </c>
      <c r="N305" s="50">
        <f t="shared" si="23"/>
        <v>171014.46</v>
      </c>
      <c r="O305" s="51">
        <f t="shared" si="24"/>
        <v>5241953.6500000004</v>
      </c>
    </row>
    <row r="306" spans="1:15" x14ac:dyDescent="0.25">
      <c r="A306" s="40" t="s">
        <v>494</v>
      </c>
      <c r="B306" s="40" t="s">
        <v>1066</v>
      </c>
      <c r="C306" s="48">
        <v>517</v>
      </c>
      <c r="D306" s="49">
        <v>304.70999999999998</v>
      </c>
      <c r="E306" s="50">
        <f t="shared" si="20"/>
        <v>157535.06999999998</v>
      </c>
      <c r="F306" s="48">
        <v>15038</v>
      </c>
      <c r="G306" s="49">
        <v>302.18</v>
      </c>
      <c r="H306" s="51">
        <f t="shared" si="21"/>
        <v>4544182.84</v>
      </c>
      <c r="I306" s="48">
        <v>102</v>
      </c>
      <c r="J306" s="49">
        <v>304.70999999999998</v>
      </c>
      <c r="K306" s="50">
        <f t="shared" si="22"/>
        <v>31080.42</v>
      </c>
      <c r="L306" s="48">
        <v>2957</v>
      </c>
      <c r="M306" s="49">
        <v>302.18</v>
      </c>
      <c r="N306" s="50">
        <f t="shared" si="23"/>
        <v>893546.26</v>
      </c>
      <c r="O306" s="51">
        <f t="shared" si="24"/>
        <v>5626344.5899999999</v>
      </c>
    </row>
    <row r="307" spans="1:15" x14ac:dyDescent="0.25">
      <c r="A307" s="40" t="s">
        <v>496</v>
      </c>
      <c r="B307" s="40" t="s">
        <v>1262</v>
      </c>
      <c r="C307" s="48">
        <v>0</v>
      </c>
      <c r="D307" s="49">
        <v>356.5</v>
      </c>
      <c r="E307" s="50">
        <f t="shared" si="20"/>
        <v>0</v>
      </c>
      <c r="F307" s="48">
        <v>48225</v>
      </c>
      <c r="G307" s="49">
        <v>353.86</v>
      </c>
      <c r="H307" s="51">
        <f t="shared" si="21"/>
        <v>17064898.5</v>
      </c>
      <c r="I307" s="48">
        <v>0</v>
      </c>
      <c r="J307" s="49">
        <v>356.5</v>
      </c>
      <c r="K307" s="50">
        <f t="shared" si="22"/>
        <v>0</v>
      </c>
      <c r="L307" s="48">
        <v>1060</v>
      </c>
      <c r="M307" s="49">
        <v>353.86</v>
      </c>
      <c r="N307" s="50">
        <f t="shared" si="23"/>
        <v>375091.60000000003</v>
      </c>
      <c r="O307" s="51">
        <f t="shared" si="24"/>
        <v>17439990.100000001</v>
      </c>
    </row>
    <row r="308" spans="1:15" x14ac:dyDescent="0.25">
      <c r="A308" s="40" t="s">
        <v>498</v>
      </c>
      <c r="B308" s="40" t="s">
        <v>499</v>
      </c>
      <c r="C308" s="48">
        <v>6096</v>
      </c>
      <c r="D308" s="49">
        <v>361.51</v>
      </c>
      <c r="E308" s="50">
        <f t="shared" si="20"/>
        <v>2203764.96</v>
      </c>
      <c r="F308" s="48">
        <v>38541</v>
      </c>
      <c r="G308" s="49">
        <v>357.83</v>
      </c>
      <c r="H308" s="51">
        <f t="shared" si="21"/>
        <v>13791126.029999999</v>
      </c>
      <c r="I308" s="48">
        <v>1378</v>
      </c>
      <c r="J308" s="49">
        <v>361.51</v>
      </c>
      <c r="K308" s="50">
        <f t="shared" si="22"/>
        <v>498160.77999999997</v>
      </c>
      <c r="L308" s="48">
        <v>8710</v>
      </c>
      <c r="M308" s="49">
        <v>357.83</v>
      </c>
      <c r="N308" s="50">
        <f t="shared" si="23"/>
        <v>3116699.3</v>
      </c>
      <c r="O308" s="51">
        <f t="shared" si="24"/>
        <v>19609751.069999997</v>
      </c>
    </row>
    <row r="309" spans="1:15" x14ac:dyDescent="0.25">
      <c r="A309" s="40" t="s">
        <v>500</v>
      </c>
      <c r="B309" s="40" t="s">
        <v>1068</v>
      </c>
      <c r="C309" s="48">
        <v>0</v>
      </c>
      <c r="D309" s="49">
        <v>307.41000000000003</v>
      </c>
      <c r="E309" s="50">
        <f t="shared" si="20"/>
        <v>0</v>
      </c>
      <c r="F309" s="48">
        <v>14325</v>
      </c>
      <c r="G309" s="49">
        <v>304.69</v>
      </c>
      <c r="H309" s="51">
        <f t="shared" si="21"/>
        <v>4364684.25</v>
      </c>
      <c r="I309" s="48">
        <v>0</v>
      </c>
      <c r="J309" s="49">
        <v>307.41000000000003</v>
      </c>
      <c r="K309" s="50">
        <f t="shared" si="22"/>
        <v>0</v>
      </c>
      <c r="L309" s="48">
        <v>0</v>
      </c>
      <c r="M309" s="49">
        <v>304.69</v>
      </c>
      <c r="N309" s="50">
        <f t="shared" si="23"/>
        <v>0</v>
      </c>
      <c r="O309" s="51">
        <f t="shared" si="24"/>
        <v>4364684.25</v>
      </c>
    </row>
    <row r="310" spans="1:15" x14ac:dyDescent="0.25">
      <c r="A310" s="40" t="s">
        <v>502</v>
      </c>
      <c r="B310" s="40" t="s">
        <v>503</v>
      </c>
      <c r="C310" s="48">
        <v>9639</v>
      </c>
      <c r="D310" s="49">
        <v>281</v>
      </c>
      <c r="E310" s="50">
        <f t="shared" si="20"/>
        <v>2708559</v>
      </c>
      <c r="F310" s="48">
        <v>94810</v>
      </c>
      <c r="G310" s="49">
        <v>278.98</v>
      </c>
      <c r="H310" s="51">
        <f t="shared" si="21"/>
        <v>26450093.800000001</v>
      </c>
      <c r="I310" s="48">
        <v>1185</v>
      </c>
      <c r="J310" s="49">
        <v>281</v>
      </c>
      <c r="K310" s="50">
        <f t="shared" si="22"/>
        <v>332985</v>
      </c>
      <c r="L310" s="48">
        <v>11658</v>
      </c>
      <c r="M310" s="49">
        <v>278.98</v>
      </c>
      <c r="N310" s="50">
        <f t="shared" si="23"/>
        <v>3252348.8400000003</v>
      </c>
      <c r="O310" s="51">
        <f t="shared" si="24"/>
        <v>32743986.640000001</v>
      </c>
    </row>
    <row r="311" spans="1:15" x14ac:dyDescent="0.25">
      <c r="A311" s="40" t="s">
        <v>504</v>
      </c>
      <c r="B311" s="40" t="s">
        <v>505</v>
      </c>
      <c r="C311" s="48">
        <v>361</v>
      </c>
      <c r="D311" s="49">
        <v>336.01</v>
      </c>
      <c r="E311" s="50">
        <f t="shared" si="20"/>
        <v>121299.61</v>
      </c>
      <c r="F311" s="48">
        <v>18747</v>
      </c>
      <c r="G311" s="49">
        <v>333.07</v>
      </c>
      <c r="H311" s="51">
        <f t="shared" si="21"/>
        <v>6244063.29</v>
      </c>
      <c r="I311" s="48">
        <v>6</v>
      </c>
      <c r="J311" s="49">
        <v>336.01</v>
      </c>
      <c r="K311" s="50">
        <f t="shared" si="22"/>
        <v>2016.06</v>
      </c>
      <c r="L311" s="48">
        <v>291</v>
      </c>
      <c r="M311" s="49">
        <v>333.07</v>
      </c>
      <c r="N311" s="50">
        <f t="shared" si="23"/>
        <v>96923.37</v>
      </c>
      <c r="O311" s="51">
        <f t="shared" si="24"/>
        <v>6464302.3300000001</v>
      </c>
    </row>
    <row r="312" spans="1:15" x14ac:dyDescent="0.25">
      <c r="A312" s="40" t="s">
        <v>506</v>
      </c>
      <c r="B312" s="40" t="s">
        <v>507</v>
      </c>
      <c r="C312" s="48">
        <v>0</v>
      </c>
      <c r="D312" s="49">
        <v>371.21</v>
      </c>
      <c r="E312" s="50">
        <f t="shared" si="20"/>
        <v>0</v>
      </c>
      <c r="F312" s="48">
        <v>60745</v>
      </c>
      <c r="G312" s="49">
        <v>368.04</v>
      </c>
      <c r="H312" s="51">
        <f t="shared" si="21"/>
        <v>22356589.800000001</v>
      </c>
      <c r="I312" s="48">
        <v>0</v>
      </c>
      <c r="J312" s="49">
        <v>371.21</v>
      </c>
      <c r="K312" s="50">
        <f t="shared" si="22"/>
        <v>0</v>
      </c>
      <c r="L312" s="48">
        <v>18096</v>
      </c>
      <c r="M312" s="49">
        <v>368.04</v>
      </c>
      <c r="N312" s="50">
        <f t="shared" si="23"/>
        <v>6660051.8400000008</v>
      </c>
      <c r="O312" s="51">
        <f t="shared" si="24"/>
        <v>29016641.640000001</v>
      </c>
    </row>
    <row r="313" spans="1:15" x14ac:dyDescent="0.25">
      <c r="A313" s="40" t="s">
        <v>508</v>
      </c>
      <c r="B313" s="40" t="s">
        <v>509</v>
      </c>
      <c r="C313" s="48">
        <v>801</v>
      </c>
      <c r="D313" s="49">
        <v>207.75</v>
      </c>
      <c r="E313" s="50">
        <f t="shared" si="20"/>
        <v>166407.75</v>
      </c>
      <c r="F313" s="48">
        <v>28083</v>
      </c>
      <c r="G313" s="49">
        <v>205.88</v>
      </c>
      <c r="H313" s="51">
        <f t="shared" si="21"/>
        <v>5781728.04</v>
      </c>
      <c r="I313" s="48">
        <v>3</v>
      </c>
      <c r="J313" s="49">
        <v>207.75</v>
      </c>
      <c r="K313" s="50">
        <f t="shared" si="22"/>
        <v>623.25</v>
      </c>
      <c r="L313" s="48">
        <v>107</v>
      </c>
      <c r="M313" s="49">
        <v>205.88</v>
      </c>
      <c r="N313" s="50">
        <f t="shared" si="23"/>
        <v>22029.16</v>
      </c>
      <c r="O313" s="51">
        <f t="shared" si="24"/>
        <v>5970788.2000000002</v>
      </c>
    </row>
    <row r="314" spans="1:15" x14ac:dyDescent="0.25">
      <c r="A314" s="40" t="s">
        <v>1285</v>
      </c>
      <c r="B314" s="40" t="s">
        <v>510</v>
      </c>
      <c r="C314" s="48">
        <v>11427</v>
      </c>
      <c r="D314" s="49">
        <v>327.96</v>
      </c>
      <c r="E314" s="50">
        <f t="shared" si="20"/>
        <v>3747598.92</v>
      </c>
      <c r="F314" s="48">
        <v>44330</v>
      </c>
      <c r="G314" s="49">
        <v>324.91000000000003</v>
      </c>
      <c r="H314" s="51">
        <f t="shared" si="21"/>
        <v>14403260.300000001</v>
      </c>
      <c r="I314" s="48">
        <v>374</v>
      </c>
      <c r="J314" s="49">
        <v>327.96</v>
      </c>
      <c r="K314" s="50">
        <f t="shared" si="22"/>
        <v>122657.04</v>
      </c>
      <c r="L314" s="48">
        <v>1451</v>
      </c>
      <c r="M314" s="49">
        <v>324.91000000000003</v>
      </c>
      <c r="N314" s="50">
        <f t="shared" si="23"/>
        <v>471444.41000000003</v>
      </c>
      <c r="O314" s="51">
        <f t="shared" si="24"/>
        <v>18744960.669999998</v>
      </c>
    </row>
    <row r="315" spans="1:15" x14ac:dyDescent="0.25">
      <c r="A315" s="40" t="s">
        <v>511</v>
      </c>
      <c r="B315" s="40" t="s">
        <v>1069</v>
      </c>
      <c r="C315" s="48">
        <v>9394</v>
      </c>
      <c r="D315" s="49">
        <v>262.76</v>
      </c>
      <c r="E315" s="50">
        <f t="shared" si="20"/>
        <v>2468367.44</v>
      </c>
      <c r="F315" s="48">
        <v>19675</v>
      </c>
      <c r="G315" s="49">
        <v>260.45</v>
      </c>
      <c r="H315" s="51">
        <f t="shared" si="21"/>
        <v>5124353.75</v>
      </c>
      <c r="I315" s="48">
        <v>3375</v>
      </c>
      <c r="J315" s="49">
        <v>262.76</v>
      </c>
      <c r="K315" s="50">
        <f t="shared" si="22"/>
        <v>886815</v>
      </c>
      <c r="L315" s="48">
        <v>7068</v>
      </c>
      <c r="M315" s="49">
        <v>260.45</v>
      </c>
      <c r="N315" s="50">
        <f t="shared" si="23"/>
        <v>1840860.5999999999</v>
      </c>
      <c r="O315" s="51">
        <f t="shared" si="24"/>
        <v>10320396.789999999</v>
      </c>
    </row>
    <row r="316" spans="1:15" x14ac:dyDescent="0.25">
      <c r="A316" s="40" t="s">
        <v>513</v>
      </c>
      <c r="B316" s="40" t="s">
        <v>514</v>
      </c>
      <c r="C316" s="48">
        <v>0</v>
      </c>
      <c r="D316" s="49">
        <v>202.02</v>
      </c>
      <c r="E316" s="50">
        <f t="shared" si="20"/>
        <v>0</v>
      </c>
      <c r="F316" s="48">
        <v>14501</v>
      </c>
      <c r="G316" s="49">
        <v>200.4</v>
      </c>
      <c r="H316" s="51">
        <f t="shared" si="21"/>
        <v>2906000.4</v>
      </c>
      <c r="I316" s="48">
        <v>0</v>
      </c>
      <c r="J316" s="49">
        <v>202.02</v>
      </c>
      <c r="K316" s="50">
        <f t="shared" si="22"/>
        <v>0</v>
      </c>
      <c r="L316" s="48">
        <v>91</v>
      </c>
      <c r="M316" s="49">
        <v>200.4</v>
      </c>
      <c r="N316" s="50">
        <f t="shared" si="23"/>
        <v>18236.400000000001</v>
      </c>
      <c r="O316" s="51">
        <f t="shared" si="24"/>
        <v>2924236.7999999998</v>
      </c>
    </row>
    <row r="317" spans="1:15" x14ac:dyDescent="0.25">
      <c r="A317" s="40" t="s">
        <v>568</v>
      </c>
      <c r="B317" s="40" t="s">
        <v>569</v>
      </c>
      <c r="C317" s="48">
        <v>1060</v>
      </c>
      <c r="D317" s="49">
        <v>246.33</v>
      </c>
      <c r="E317" s="50">
        <f t="shared" si="20"/>
        <v>261109.80000000002</v>
      </c>
      <c r="F317" s="48">
        <v>25915</v>
      </c>
      <c r="G317" s="49">
        <v>244.67</v>
      </c>
      <c r="H317" s="51">
        <f t="shared" si="21"/>
        <v>6340623.0499999998</v>
      </c>
      <c r="I317" s="48">
        <v>1</v>
      </c>
      <c r="J317" s="49">
        <v>246.33</v>
      </c>
      <c r="K317" s="50">
        <f t="shared" si="22"/>
        <v>246.33</v>
      </c>
      <c r="L317" s="48">
        <v>36</v>
      </c>
      <c r="M317" s="49">
        <v>244.67</v>
      </c>
      <c r="N317" s="50">
        <f t="shared" si="23"/>
        <v>8808.119999999999</v>
      </c>
      <c r="O317" s="51">
        <f t="shared" si="24"/>
        <v>6610787.2999999998</v>
      </c>
    </row>
    <row r="318" spans="1:15" x14ac:dyDescent="0.25">
      <c r="A318" s="40" t="s">
        <v>532</v>
      </c>
      <c r="B318" s="40" t="s">
        <v>1082</v>
      </c>
      <c r="C318" s="48">
        <v>31057</v>
      </c>
      <c r="D318" s="49">
        <v>263.42</v>
      </c>
      <c r="E318" s="50">
        <f t="shared" si="20"/>
        <v>8181034.9400000004</v>
      </c>
      <c r="F318" s="48">
        <v>0</v>
      </c>
      <c r="G318" s="49">
        <v>261.35000000000002</v>
      </c>
      <c r="H318" s="51">
        <f t="shared" si="21"/>
        <v>0</v>
      </c>
      <c r="I318" s="48">
        <v>348</v>
      </c>
      <c r="J318" s="49">
        <v>263.42</v>
      </c>
      <c r="K318" s="50">
        <f t="shared" si="22"/>
        <v>91670.16</v>
      </c>
      <c r="L318" s="48">
        <v>0</v>
      </c>
      <c r="M318" s="49">
        <v>261.35000000000002</v>
      </c>
      <c r="N318" s="50">
        <f t="shared" si="23"/>
        <v>0</v>
      </c>
      <c r="O318" s="51">
        <f t="shared" si="24"/>
        <v>8272705.1000000006</v>
      </c>
    </row>
    <row r="319" spans="1:15" x14ac:dyDescent="0.25">
      <c r="A319" s="40" t="s">
        <v>515</v>
      </c>
      <c r="B319" s="40" t="s">
        <v>516</v>
      </c>
      <c r="C319" s="48">
        <v>5407</v>
      </c>
      <c r="D319" s="49">
        <v>347.3</v>
      </c>
      <c r="E319" s="50">
        <f t="shared" si="20"/>
        <v>1877851.1</v>
      </c>
      <c r="F319" s="48">
        <v>64509</v>
      </c>
      <c r="G319" s="49">
        <v>343.97</v>
      </c>
      <c r="H319" s="51">
        <f t="shared" si="21"/>
        <v>22189160.73</v>
      </c>
      <c r="I319" s="48">
        <v>735</v>
      </c>
      <c r="J319" s="49">
        <v>347.3</v>
      </c>
      <c r="K319" s="50">
        <f t="shared" si="22"/>
        <v>255265.5</v>
      </c>
      <c r="L319" s="48">
        <v>8766</v>
      </c>
      <c r="M319" s="49">
        <v>343.97</v>
      </c>
      <c r="N319" s="50">
        <f t="shared" si="23"/>
        <v>3015241.02</v>
      </c>
      <c r="O319" s="51">
        <f t="shared" si="24"/>
        <v>27337518.350000001</v>
      </c>
    </row>
    <row r="320" spans="1:15" x14ac:dyDescent="0.25">
      <c r="A320" s="40" t="s">
        <v>517</v>
      </c>
      <c r="B320" s="40" t="s">
        <v>518</v>
      </c>
      <c r="C320" s="48">
        <v>0</v>
      </c>
      <c r="D320" s="49">
        <v>224.35</v>
      </c>
      <c r="E320" s="50">
        <f t="shared" si="20"/>
        <v>0</v>
      </c>
      <c r="F320" s="48">
        <v>11532</v>
      </c>
      <c r="G320" s="49">
        <v>222.49</v>
      </c>
      <c r="H320" s="51">
        <f t="shared" si="21"/>
        <v>2565754.6800000002</v>
      </c>
      <c r="I320" s="48">
        <v>0</v>
      </c>
      <c r="J320" s="49">
        <v>224.35</v>
      </c>
      <c r="K320" s="50">
        <f t="shared" si="22"/>
        <v>0</v>
      </c>
      <c r="L320" s="48">
        <v>255</v>
      </c>
      <c r="M320" s="49">
        <v>222.49</v>
      </c>
      <c r="N320" s="50">
        <f t="shared" si="23"/>
        <v>56734.950000000004</v>
      </c>
      <c r="O320" s="51">
        <f t="shared" si="24"/>
        <v>2622489.6300000004</v>
      </c>
    </row>
    <row r="321" spans="1:15" x14ac:dyDescent="0.25">
      <c r="A321" s="40" t="s">
        <v>519</v>
      </c>
      <c r="B321" s="40" t="s">
        <v>1070</v>
      </c>
      <c r="C321" s="48">
        <v>4652</v>
      </c>
      <c r="D321" s="49">
        <v>344.37</v>
      </c>
      <c r="E321" s="50">
        <f t="shared" si="20"/>
        <v>1602009.24</v>
      </c>
      <c r="F321" s="48">
        <v>30606</v>
      </c>
      <c r="G321" s="49">
        <v>340.94</v>
      </c>
      <c r="H321" s="51">
        <f t="shared" si="21"/>
        <v>10434809.640000001</v>
      </c>
      <c r="I321" s="48">
        <v>610</v>
      </c>
      <c r="J321" s="49">
        <v>344.37</v>
      </c>
      <c r="K321" s="50">
        <f t="shared" si="22"/>
        <v>210065.7</v>
      </c>
      <c r="L321" s="48">
        <v>4010</v>
      </c>
      <c r="M321" s="49">
        <v>340.94</v>
      </c>
      <c r="N321" s="50">
        <f t="shared" si="23"/>
        <v>1367169.4</v>
      </c>
      <c r="O321" s="51">
        <f t="shared" si="24"/>
        <v>13614053.98</v>
      </c>
    </row>
    <row r="322" spans="1:15" x14ac:dyDescent="0.25">
      <c r="A322" s="40" t="s">
        <v>521</v>
      </c>
      <c r="B322" s="40" t="s">
        <v>522</v>
      </c>
      <c r="C322" s="48">
        <v>872</v>
      </c>
      <c r="D322" s="49">
        <v>266.52999999999997</v>
      </c>
      <c r="E322" s="50">
        <f t="shared" si="20"/>
        <v>232414.15999999997</v>
      </c>
      <c r="F322" s="48">
        <v>13493</v>
      </c>
      <c r="G322" s="49">
        <v>264.11</v>
      </c>
      <c r="H322" s="51">
        <f t="shared" si="21"/>
        <v>3563636.23</v>
      </c>
      <c r="I322" s="48">
        <v>162</v>
      </c>
      <c r="J322" s="49">
        <v>266.52999999999997</v>
      </c>
      <c r="K322" s="50">
        <f t="shared" si="22"/>
        <v>43177.859999999993</v>
      </c>
      <c r="L322" s="48">
        <v>2505</v>
      </c>
      <c r="M322" s="49">
        <v>264.11</v>
      </c>
      <c r="N322" s="50">
        <f t="shared" si="23"/>
        <v>661595.55000000005</v>
      </c>
      <c r="O322" s="51">
        <f t="shared" si="24"/>
        <v>4500823.8</v>
      </c>
    </row>
    <row r="323" spans="1:15" x14ac:dyDescent="0.25">
      <c r="A323" s="40" t="s">
        <v>523</v>
      </c>
      <c r="B323" s="40" t="s">
        <v>1071</v>
      </c>
      <c r="C323" s="48">
        <v>343</v>
      </c>
      <c r="D323" s="49">
        <v>294.3</v>
      </c>
      <c r="E323" s="50">
        <f t="shared" si="20"/>
        <v>100944.90000000001</v>
      </c>
      <c r="F323" s="48">
        <v>8916</v>
      </c>
      <c r="G323" s="49">
        <v>291.60000000000002</v>
      </c>
      <c r="H323" s="51">
        <f t="shared" si="21"/>
        <v>2599905.6</v>
      </c>
      <c r="I323" s="48">
        <v>76</v>
      </c>
      <c r="J323" s="49">
        <v>294.3</v>
      </c>
      <c r="K323" s="50">
        <f t="shared" si="22"/>
        <v>22366.799999999999</v>
      </c>
      <c r="L323" s="48">
        <v>1965</v>
      </c>
      <c r="M323" s="49">
        <v>291.60000000000002</v>
      </c>
      <c r="N323" s="50">
        <f t="shared" si="23"/>
        <v>572994</v>
      </c>
      <c r="O323" s="51">
        <f t="shared" si="24"/>
        <v>3296211.3</v>
      </c>
    </row>
    <row r="324" spans="1:15" x14ac:dyDescent="0.25">
      <c r="A324" s="40" t="s">
        <v>525</v>
      </c>
      <c r="B324" s="40" t="s">
        <v>1072</v>
      </c>
      <c r="C324" s="48">
        <v>51349</v>
      </c>
      <c r="D324" s="49">
        <v>385.2</v>
      </c>
      <c r="E324" s="50">
        <f t="shared" si="20"/>
        <v>19779634.800000001</v>
      </c>
      <c r="F324" s="48">
        <v>0</v>
      </c>
      <c r="G324" s="49">
        <v>382.82</v>
      </c>
      <c r="H324" s="51">
        <f t="shared" si="21"/>
        <v>0</v>
      </c>
      <c r="I324" s="48">
        <v>25580</v>
      </c>
      <c r="J324" s="49">
        <v>385.2</v>
      </c>
      <c r="K324" s="50">
        <f t="shared" si="22"/>
        <v>9853416</v>
      </c>
      <c r="L324" s="48">
        <v>0</v>
      </c>
      <c r="M324" s="49">
        <v>382.82</v>
      </c>
      <c r="N324" s="50">
        <f t="shared" si="23"/>
        <v>0</v>
      </c>
      <c r="O324" s="51">
        <f t="shared" si="24"/>
        <v>29633050.800000001</v>
      </c>
    </row>
    <row r="325" spans="1:15" x14ac:dyDescent="0.25">
      <c r="A325" s="40" t="s">
        <v>1172</v>
      </c>
      <c r="B325" s="40" t="s">
        <v>1221</v>
      </c>
      <c r="C325" s="48">
        <v>11</v>
      </c>
      <c r="D325" s="49">
        <v>274.25</v>
      </c>
      <c r="E325" s="50">
        <f t="shared" si="20"/>
        <v>3016.75</v>
      </c>
      <c r="F325" s="48">
        <v>15981</v>
      </c>
      <c r="G325" s="49">
        <v>271.87</v>
      </c>
      <c r="H325" s="51">
        <f t="shared" si="21"/>
        <v>4344754.47</v>
      </c>
      <c r="I325" s="48">
        <v>2</v>
      </c>
      <c r="J325" s="49">
        <v>274.25</v>
      </c>
      <c r="K325" s="50">
        <f t="shared" si="22"/>
        <v>548.5</v>
      </c>
      <c r="L325" s="48">
        <v>3497</v>
      </c>
      <c r="M325" s="49">
        <v>271.87</v>
      </c>
      <c r="N325" s="50">
        <f t="shared" si="23"/>
        <v>950729.39</v>
      </c>
      <c r="O325" s="51">
        <f t="shared" si="24"/>
        <v>5299049.1099999994</v>
      </c>
    </row>
    <row r="326" spans="1:15" x14ac:dyDescent="0.25">
      <c r="A326" s="40" t="s">
        <v>1286</v>
      </c>
      <c r="B326" s="40" t="s">
        <v>1342</v>
      </c>
      <c r="C326" s="48">
        <v>6323</v>
      </c>
      <c r="D326" s="49">
        <v>340.03</v>
      </c>
      <c r="E326" s="50">
        <f t="shared" si="20"/>
        <v>2150009.69</v>
      </c>
      <c r="F326" s="48">
        <v>28702</v>
      </c>
      <c r="G326" s="49">
        <v>336.91</v>
      </c>
      <c r="H326" s="51">
        <f t="shared" si="21"/>
        <v>9669990.8200000003</v>
      </c>
      <c r="I326" s="48">
        <v>1822</v>
      </c>
      <c r="J326" s="49">
        <v>340.03</v>
      </c>
      <c r="K326" s="50">
        <f t="shared" si="22"/>
        <v>619534.65999999992</v>
      </c>
      <c r="L326" s="48">
        <v>8270</v>
      </c>
      <c r="M326" s="49">
        <v>336.91</v>
      </c>
      <c r="N326" s="50">
        <f t="shared" si="23"/>
        <v>2786245.7</v>
      </c>
      <c r="O326" s="51">
        <f t="shared" si="24"/>
        <v>15225780.870000001</v>
      </c>
    </row>
    <row r="327" spans="1:15" x14ac:dyDescent="0.25">
      <c r="A327" s="40" t="s">
        <v>528</v>
      </c>
      <c r="B327" s="40" t="s">
        <v>1073</v>
      </c>
      <c r="C327" s="48">
        <v>11218</v>
      </c>
      <c r="D327" s="49">
        <v>336.87</v>
      </c>
      <c r="E327" s="50">
        <f t="shared" si="20"/>
        <v>3779007.66</v>
      </c>
      <c r="F327" s="48">
        <v>45556</v>
      </c>
      <c r="G327" s="49">
        <v>333.77</v>
      </c>
      <c r="H327" s="51">
        <f t="shared" si="21"/>
        <v>15205226.119999999</v>
      </c>
      <c r="I327" s="48">
        <v>4382</v>
      </c>
      <c r="J327" s="49">
        <v>336.87</v>
      </c>
      <c r="K327" s="50">
        <f t="shared" si="22"/>
        <v>1476164.34</v>
      </c>
      <c r="L327" s="48">
        <v>17796</v>
      </c>
      <c r="M327" s="49">
        <v>333.77</v>
      </c>
      <c r="N327" s="50">
        <f t="shared" si="23"/>
        <v>5939770.9199999999</v>
      </c>
      <c r="O327" s="51">
        <f t="shared" si="24"/>
        <v>26400169.039999999</v>
      </c>
    </row>
    <row r="328" spans="1:15" x14ac:dyDescent="0.25">
      <c r="A328" s="40" t="s">
        <v>530</v>
      </c>
      <c r="B328" s="40" t="s">
        <v>1074</v>
      </c>
      <c r="C328" s="48">
        <v>3394</v>
      </c>
      <c r="D328" s="49">
        <v>386.89</v>
      </c>
      <c r="E328" s="50">
        <f t="shared" ref="E328:E391" si="25">C328*D328</f>
        <v>1313104.6599999999</v>
      </c>
      <c r="F328" s="48">
        <v>74662</v>
      </c>
      <c r="G328" s="49">
        <v>383.5</v>
      </c>
      <c r="H328" s="51">
        <f t="shared" ref="H328:H391" si="26">F328*G328</f>
        <v>28632877</v>
      </c>
      <c r="I328" s="48">
        <v>63</v>
      </c>
      <c r="J328" s="49">
        <v>386.89</v>
      </c>
      <c r="K328" s="50">
        <f t="shared" ref="K328:K391" si="27">I328*J328</f>
        <v>24374.07</v>
      </c>
      <c r="L328" s="48">
        <v>1397</v>
      </c>
      <c r="M328" s="49">
        <v>383.5</v>
      </c>
      <c r="N328" s="50">
        <f t="shared" ref="N328:N391" si="28">L328*M328</f>
        <v>535749.5</v>
      </c>
      <c r="O328" s="51">
        <f t="shared" ref="O328:O391" si="29">E328+H328+K328+N328</f>
        <v>30506105.23</v>
      </c>
    </row>
    <row r="329" spans="1:15" x14ac:dyDescent="0.25">
      <c r="A329" s="40" t="s">
        <v>570</v>
      </c>
      <c r="B329" s="40" t="s">
        <v>1075</v>
      </c>
      <c r="C329" s="48">
        <v>3665</v>
      </c>
      <c r="D329" s="49">
        <v>216.38</v>
      </c>
      <c r="E329" s="50">
        <f t="shared" si="25"/>
        <v>793032.7</v>
      </c>
      <c r="F329" s="48">
        <v>21071</v>
      </c>
      <c r="G329" s="49">
        <v>214.7</v>
      </c>
      <c r="H329" s="51">
        <f t="shared" si="26"/>
        <v>4523943.7</v>
      </c>
      <c r="I329" s="48">
        <v>14</v>
      </c>
      <c r="J329" s="49">
        <v>216.38</v>
      </c>
      <c r="K329" s="50">
        <f t="shared" si="27"/>
        <v>3029.3199999999997</v>
      </c>
      <c r="L329" s="48">
        <v>82</v>
      </c>
      <c r="M329" s="49">
        <v>214.7</v>
      </c>
      <c r="N329" s="50">
        <f t="shared" si="28"/>
        <v>17605.399999999998</v>
      </c>
      <c r="O329" s="51">
        <f t="shared" si="29"/>
        <v>5337611.120000001</v>
      </c>
    </row>
    <row r="330" spans="1:15" x14ac:dyDescent="0.25">
      <c r="A330" s="40" t="s">
        <v>534</v>
      </c>
      <c r="B330" s="40" t="s">
        <v>1076</v>
      </c>
      <c r="C330" s="48">
        <v>44</v>
      </c>
      <c r="D330" s="49">
        <v>227.32</v>
      </c>
      <c r="E330" s="50">
        <f t="shared" si="25"/>
        <v>10002.08</v>
      </c>
      <c r="F330" s="48">
        <v>13953</v>
      </c>
      <c r="G330" s="49">
        <v>225.39</v>
      </c>
      <c r="H330" s="51">
        <f t="shared" si="26"/>
        <v>3144866.67</v>
      </c>
      <c r="I330" s="48">
        <v>0</v>
      </c>
      <c r="J330" s="49">
        <v>227.32</v>
      </c>
      <c r="K330" s="50">
        <f t="shared" si="27"/>
        <v>0</v>
      </c>
      <c r="L330" s="48">
        <v>76</v>
      </c>
      <c r="M330" s="49">
        <v>225.39</v>
      </c>
      <c r="N330" s="50">
        <f t="shared" si="28"/>
        <v>17129.64</v>
      </c>
      <c r="O330" s="51">
        <f t="shared" si="29"/>
        <v>3171998.39</v>
      </c>
    </row>
    <row r="331" spans="1:15" x14ac:dyDescent="0.25">
      <c r="A331" s="40" t="s">
        <v>536</v>
      </c>
      <c r="B331" s="40" t="s">
        <v>537</v>
      </c>
      <c r="C331" s="48">
        <v>7792</v>
      </c>
      <c r="D331" s="49">
        <v>243.74</v>
      </c>
      <c r="E331" s="50">
        <f t="shared" si="25"/>
        <v>1899222.08</v>
      </c>
      <c r="F331" s="48">
        <v>33719</v>
      </c>
      <c r="G331" s="49">
        <v>241.48</v>
      </c>
      <c r="H331" s="51">
        <f t="shared" si="26"/>
        <v>8142464.1200000001</v>
      </c>
      <c r="I331" s="48">
        <v>1743</v>
      </c>
      <c r="J331" s="49">
        <v>243.74</v>
      </c>
      <c r="K331" s="50">
        <f t="shared" si="27"/>
        <v>424838.82</v>
      </c>
      <c r="L331" s="48">
        <v>7544</v>
      </c>
      <c r="M331" s="49">
        <v>241.48</v>
      </c>
      <c r="N331" s="50">
        <f t="shared" si="28"/>
        <v>1821725.1199999999</v>
      </c>
      <c r="O331" s="51">
        <f t="shared" si="29"/>
        <v>12288250.139999999</v>
      </c>
    </row>
    <row r="332" spans="1:15" x14ac:dyDescent="0.25">
      <c r="A332" s="40" t="s">
        <v>538</v>
      </c>
      <c r="B332" s="40" t="s">
        <v>539</v>
      </c>
      <c r="C332" s="48">
        <v>2614</v>
      </c>
      <c r="D332" s="49">
        <v>215.86</v>
      </c>
      <c r="E332" s="50">
        <f t="shared" si="25"/>
        <v>564258.04</v>
      </c>
      <c r="F332" s="48">
        <v>27554</v>
      </c>
      <c r="G332" s="49">
        <v>214</v>
      </c>
      <c r="H332" s="51">
        <f t="shared" si="26"/>
        <v>5896556</v>
      </c>
      <c r="I332" s="48">
        <v>913</v>
      </c>
      <c r="J332" s="49">
        <v>215.86</v>
      </c>
      <c r="K332" s="50">
        <f t="shared" si="27"/>
        <v>197080.18000000002</v>
      </c>
      <c r="L332" s="48">
        <v>9624</v>
      </c>
      <c r="M332" s="49">
        <v>214</v>
      </c>
      <c r="N332" s="50">
        <f t="shared" si="28"/>
        <v>2059536</v>
      </c>
      <c r="O332" s="51">
        <f t="shared" si="29"/>
        <v>8717430.2199999988</v>
      </c>
    </row>
    <row r="333" spans="1:15" x14ac:dyDescent="0.25">
      <c r="A333" s="40" t="s">
        <v>540</v>
      </c>
      <c r="B333" s="40" t="s">
        <v>541</v>
      </c>
      <c r="C333" s="48">
        <v>0</v>
      </c>
      <c r="D333" s="49">
        <v>238.96</v>
      </c>
      <c r="E333" s="50">
        <f t="shared" si="25"/>
        <v>0</v>
      </c>
      <c r="F333" s="48">
        <v>39081</v>
      </c>
      <c r="G333" s="49">
        <v>236.89</v>
      </c>
      <c r="H333" s="51">
        <f t="shared" si="26"/>
        <v>9257898.0899999999</v>
      </c>
      <c r="I333" s="48">
        <v>0</v>
      </c>
      <c r="J333" s="49">
        <v>238.96</v>
      </c>
      <c r="K333" s="50">
        <f t="shared" si="27"/>
        <v>0</v>
      </c>
      <c r="L333" s="48">
        <v>8280</v>
      </c>
      <c r="M333" s="49">
        <v>236.89</v>
      </c>
      <c r="N333" s="50">
        <f t="shared" si="28"/>
        <v>1961449.2</v>
      </c>
      <c r="O333" s="51">
        <f t="shared" si="29"/>
        <v>11219347.289999999</v>
      </c>
    </row>
    <row r="334" spans="1:15" x14ac:dyDescent="0.25">
      <c r="A334" s="40" t="s">
        <v>542</v>
      </c>
      <c r="B334" s="40" t="s">
        <v>543</v>
      </c>
      <c r="C334" s="48">
        <v>1077</v>
      </c>
      <c r="D334" s="49">
        <v>302.43</v>
      </c>
      <c r="E334" s="50">
        <f t="shared" si="25"/>
        <v>325717.11</v>
      </c>
      <c r="F334" s="48">
        <v>3451</v>
      </c>
      <c r="G334" s="49">
        <v>299.89</v>
      </c>
      <c r="H334" s="51">
        <f t="shared" si="26"/>
        <v>1034920.3899999999</v>
      </c>
      <c r="I334" s="48">
        <v>680</v>
      </c>
      <c r="J334" s="49">
        <v>302.43</v>
      </c>
      <c r="K334" s="50">
        <f t="shared" si="27"/>
        <v>205652.4</v>
      </c>
      <c r="L334" s="48">
        <v>2179</v>
      </c>
      <c r="M334" s="49">
        <v>299.89</v>
      </c>
      <c r="N334" s="50">
        <f t="shared" si="28"/>
        <v>653460.30999999994</v>
      </c>
      <c r="O334" s="51">
        <f t="shared" si="29"/>
        <v>2219750.21</v>
      </c>
    </row>
    <row r="335" spans="1:15" x14ac:dyDescent="0.25">
      <c r="A335" s="40" t="s">
        <v>544</v>
      </c>
      <c r="B335" s="40" t="s">
        <v>1077</v>
      </c>
      <c r="C335" s="48">
        <v>243</v>
      </c>
      <c r="D335" s="49">
        <v>252.28</v>
      </c>
      <c r="E335" s="50">
        <f t="shared" si="25"/>
        <v>61304.04</v>
      </c>
      <c r="F335" s="48">
        <v>15098</v>
      </c>
      <c r="G335" s="49">
        <v>250.34</v>
      </c>
      <c r="H335" s="51">
        <f t="shared" si="26"/>
        <v>3779633.32</v>
      </c>
      <c r="I335" s="48">
        <v>0</v>
      </c>
      <c r="J335" s="49">
        <v>252.28</v>
      </c>
      <c r="K335" s="50">
        <f t="shared" si="27"/>
        <v>0</v>
      </c>
      <c r="L335" s="48">
        <v>7</v>
      </c>
      <c r="M335" s="49">
        <v>250.34</v>
      </c>
      <c r="N335" s="50">
        <f t="shared" si="28"/>
        <v>1752.38</v>
      </c>
      <c r="O335" s="51">
        <f t="shared" si="29"/>
        <v>3842689.7399999998</v>
      </c>
    </row>
    <row r="336" spans="1:15" x14ac:dyDescent="0.25">
      <c r="A336" s="40" t="s">
        <v>546</v>
      </c>
      <c r="B336" s="40" t="s">
        <v>547</v>
      </c>
      <c r="C336" s="48">
        <v>2576</v>
      </c>
      <c r="D336" s="49">
        <v>298.27</v>
      </c>
      <c r="E336" s="50">
        <f t="shared" si="25"/>
        <v>768343.5199999999</v>
      </c>
      <c r="F336" s="48">
        <v>14953</v>
      </c>
      <c r="G336" s="49">
        <v>296.19</v>
      </c>
      <c r="H336" s="51">
        <f t="shared" si="26"/>
        <v>4428929.07</v>
      </c>
      <c r="I336" s="48">
        <v>636</v>
      </c>
      <c r="J336" s="49">
        <v>298.27</v>
      </c>
      <c r="K336" s="50">
        <f t="shared" si="27"/>
        <v>189699.72</v>
      </c>
      <c r="L336" s="48">
        <v>3694</v>
      </c>
      <c r="M336" s="49">
        <v>296.19</v>
      </c>
      <c r="N336" s="50">
        <f t="shared" si="28"/>
        <v>1094125.8600000001</v>
      </c>
      <c r="O336" s="51">
        <f t="shared" si="29"/>
        <v>6481098.1699999999</v>
      </c>
    </row>
    <row r="337" spans="1:15" x14ac:dyDescent="0.25">
      <c r="A337" s="40" t="s">
        <v>548</v>
      </c>
      <c r="B337" s="40" t="s">
        <v>1078</v>
      </c>
      <c r="C337" s="48">
        <v>0</v>
      </c>
      <c r="D337" s="49">
        <v>184.49</v>
      </c>
      <c r="E337" s="50">
        <f t="shared" si="25"/>
        <v>0</v>
      </c>
      <c r="F337" s="48">
        <v>0</v>
      </c>
      <c r="G337" s="49">
        <v>182.97</v>
      </c>
      <c r="H337" s="51">
        <f t="shared" si="26"/>
        <v>0</v>
      </c>
      <c r="I337" s="48">
        <v>0</v>
      </c>
      <c r="J337" s="49">
        <v>184.49</v>
      </c>
      <c r="K337" s="50">
        <f t="shared" si="27"/>
        <v>0</v>
      </c>
      <c r="L337" s="48">
        <v>0</v>
      </c>
      <c r="M337" s="49">
        <v>182.97</v>
      </c>
      <c r="N337" s="50">
        <f t="shared" si="28"/>
        <v>0</v>
      </c>
      <c r="O337" s="51">
        <f t="shared" si="29"/>
        <v>0</v>
      </c>
    </row>
    <row r="338" spans="1:15" x14ac:dyDescent="0.25">
      <c r="A338" s="40" t="s">
        <v>549</v>
      </c>
      <c r="B338" s="40" t="s">
        <v>550</v>
      </c>
      <c r="C338" s="48">
        <v>7523</v>
      </c>
      <c r="D338" s="49">
        <v>336.62</v>
      </c>
      <c r="E338" s="50">
        <f t="shared" si="25"/>
        <v>2532392.2600000002</v>
      </c>
      <c r="F338" s="48">
        <v>68229</v>
      </c>
      <c r="G338" s="49">
        <v>333.93</v>
      </c>
      <c r="H338" s="51">
        <f t="shared" si="26"/>
        <v>22783709.969999999</v>
      </c>
      <c r="I338" s="48">
        <v>1014</v>
      </c>
      <c r="J338" s="49">
        <v>336.62</v>
      </c>
      <c r="K338" s="50">
        <f t="shared" si="27"/>
        <v>341332.68</v>
      </c>
      <c r="L338" s="48">
        <v>9197</v>
      </c>
      <c r="M338" s="49">
        <v>333.93</v>
      </c>
      <c r="N338" s="50">
        <f t="shared" si="28"/>
        <v>3071154.21</v>
      </c>
      <c r="O338" s="51">
        <f t="shared" si="29"/>
        <v>28728589.120000001</v>
      </c>
    </row>
    <row r="339" spans="1:15" x14ac:dyDescent="0.25">
      <c r="A339" s="40" t="s">
        <v>551</v>
      </c>
      <c r="B339" s="40" t="s">
        <v>552</v>
      </c>
      <c r="C339" s="48">
        <v>12207</v>
      </c>
      <c r="D339" s="49">
        <v>297.2</v>
      </c>
      <c r="E339" s="50">
        <f t="shared" si="25"/>
        <v>3627920.4</v>
      </c>
      <c r="F339" s="48">
        <v>40166</v>
      </c>
      <c r="G339" s="49">
        <v>294.45</v>
      </c>
      <c r="H339" s="51">
        <f t="shared" si="26"/>
        <v>11826878.699999999</v>
      </c>
      <c r="I339" s="48">
        <v>3059</v>
      </c>
      <c r="J339" s="49">
        <v>297.2</v>
      </c>
      <c r="K339" s="50">
        <f t="shared" si="27"/>
        <v>909134.79999999993</v>
      </c>
      <c r="L339" s="48">
        <v>10065</v>
      </c>
      <c r="M339" s="49">
        <v>294.45</v>
      </c>
      <c r="N339" s="50">
        <f t="shared" si="28"/>
        <v>2963639.25</v>
      </c>
      <c r="O339" s="51">
        <f t="shared" si="29"/>
        <v>19327573.149999999</v>
      </c>
    </row>
    <row r="340" spans="1:15" x14ac:dyDescent="0.25">
      <c r="A340" s="40" t="s">
        <v>553</v>
      </c>
      <c r="B340" s="40" t="s">
        <v>554</v>
      </c>
      <c r="C340" s="48">
        <v>3590</v>
      </c>
      <c r="D340" s="49">
        <v>289.24</v>
      </c>
      <c r="E340" s="50">
        <f t="shared" si="25"/>
        <v>1038371.6</v>
      </c>
      <c r="F340" s="48">
        <v>25525</v>
      </c>
      <c r="G340" s="49">
        <v>286.62</v>
      </c>
      <c r="H340" s="51">
        <f t="shared" si="26"/>
        <v>7315975.5</v>
      </c>
      <c r="I340" s="48">
        <v>678</v>
      </c>
      <c r="J340" s="49">
        <v>289.24</v>
      </c>
      <c r="K340" s="50">
        <f t="shared" si="27"/>
        <v>196104.72</v>
      </c>
      <c r="L340" s="48">
        <v>4819</v>
      </c>
      <c r="M340" s="49">
        <v>286.62</v>
      </c>
      <c r="N340" s="50">
        <f t="shared" si="28"/>
        <v>1381221.78</v>
      </c>
      <c r="O340" s="51">
        <f t="shared" si="29"/>
        <v>9931673.5999999996</v>
      </c>
    </row>
    <row r="341" spans="1:15" x14ac:dyDescent="0.25">
      <c r="A341" s="40" t="s">
        <v>555</v>
      </c>
      <c r="B341" s="40" t="s">
        <v>1079</v>
      </c>
      <c r="C341" s="48">
        <v>5939</v>
      </c>
      <c r="D341" s="49">
        <v>305.89999999999998</v>
      </c>
      <c r="E341" s="50">
        <f t="shared" si="25"/>
        <v>1816740.0999999999</v>
      </c>
      <c r="F341" s="48">
        <v>43806</v>
      </c>
      <c r="G341" s="49">
        <v>302.98</v>
      </c>
      <c r="H341" s="51">
        <f t="shared" si="26"/>
        <v>13272341.880000001</v>
      </c>
      <c r="I341" s="48">
        <v>931</v>
      </c>
      <c r="J341" s="49">
        <v>305.89999999999998</v>
      </c>
      <c r="K341" s="50">
        <f t="shared" si="27"/>
        <v>284792.89999999997</v>
      </c>
      <c r="L341" s="48">
        <v>6863</v>
      </c>
      <c r="M341" s="49">
        <v>302.98</v>
      </c>
      <c r="N341" s="50">
        <f t="shared" si="28"/>
        <v>2079351.7400000002</v>
      </c>
      <c r="O341" s="51">
        <f t="shared" si="29"/>
        <v>17453226.620000001</v>
      </c>
    </row>
    <row r="342" spans="1:15" x14ac:dyDescent="0.25">
      <c r="A342" s="40" t="s">
        <v>557</v>
      </c>
      <c r="B342" s="40" t="s">
        <v>558</v>
      </c>
      <c r="C342" s="48">
        <v>1078</v>
      </c>
      <c r="D342" s="49">
        <v>329.41</v>
      </c>
      <c r="E342" s="50">
        <f t="shared" si="25"/>
        <v>355103.98000000004</v>
      </c>
      <c r="F342" s="48">
        <v>13397</v>
      </c>
      <c r="G342" s="49">
        <v>326.81</v>
      </c>
      <c r="H342" s="51">
        <f t="shared" si="26"/>
        <v>4378273.57</v>
      </c>
      <c r="I342" s="48">
        <v>253</v>
      </c>
      <c r="J342" s="49">
        <v>329.41</v>
      </c>
      <c r="K342" s="50">
        <f t="shared" si="27"/>
        <v>83340.73000000001</v>
      </c>
      <c r="L342" s="48">
        <v>3149</v>
      </c>
      <c r="M342" s="49">
        <v>326.81</v>
      </c>
      <c r="N342" s="50">
        <f t="shared" si="28"/>
        <v>1029124.6900000001</v>
      </c>
      <c r="O342" s="51">
        <f t="shared" si="29"/>
        <v>5845842.9700000016</v>
      </c>
    </row>
    <row r="343" spans="1:15" x14ac:dyDescent="0.25">
      <c r="A343" s="40" t="s">
        <v>559</v>
      </c>
      <c r="B343" s="40" t="s">
        <v>560</v>
      </c>
      <c r="C343" s="48">
        <v>33</v>
      </c>
      <c r="D343" s="49">
        <v>206.33</v>
      </c>
      <c r="E343" s="50">
        <f t="shared" si="25"/>
        <v>6808.89</v>
      </c>
      <c r="F343" s="48">
        <v>10997</v>
      </c>
      <c r="G343" s="49">
        <v>204.67</v>
      </c>
      <c r="H343" s="51">
        <f t="shared" si="26"/>
        <v>2250755.9899999998</v>
      </c>
      <c r="I343" s="48">
        <v>1</v>
      </c>
      <c r="J343" s="49">
        <v>206.33</v>
      </c>
      <c r="K343" s="50">
        <f t="shared" si="27"/>
        <v>206.33</v>
      </c>
      <c r="L343" s="48">
        <v>471</v>
      </c>
      <c r="M343" s="49">
        <v>204.67</v>
      </c>
      <c r="N343" s="50">
        <f t="shared" si="28"/>
        <v>96399.569999999992</v>
      </c>
      <c r="O343" s="51">
        <f t="shared" si="29"/>
        <v>2354170.7799999998</v>
      </c>
    </row>
    <row r="344" spans="1:15" x14ac:dyDescent="0.25">
      <c r="A344" s="40" t="s">
        <v>561</v>
      </c>
      <c r="B344" s="40" t="s">
        <v>1080</v>
      </c>
      <c r="C344" s="48">
        <v>0</v>
      </c>
      <c r="D344" s="49">
        <v>326.7</v>
      </c>
      <c r="E344" s="50">
        <f t="shared" si="25"/>
        <v>0</v>
      </c>
      <c r="F344" s="48">
        <v>27976</v>
      </c>
      <c r="G344" s="49">
        <v>323.91000000000003</v>
      </c>
      <c r="H344" s="51">
        <f t="shared" si="26"/>
        <v>9061706.1600000001</v>
      </c>
      <c r="I344" s="48">
        <v>0</v>
      </c>
      <c r="J344" s="49">
        <v>326.7</v>
      </c>
      <c r="K344" s="50">
        <f t="shared" si="27"/>
        <v>0</v>
      </c>
      <c r="L344" s="48">
        <v>1310</v>
      </c>
      <c r="M344" s="49">
        <v>323.91000000000003</v>
      </c>
      <c r="N344" s="50">
        <f t="shared" si="28"/>
        <v>424322.10000000003</v>
      </c>
      <c r="O344" s="51">
        <f t="shared" si="29"/>
        <v>9486028.2599999998</v>
      </c>
    </row>
    <row r="345" spans="1:15" x14ac:dyDescent="0.25">
      <c r="A345" s="40" t="s">
        <v>563</v>
      </c>
      <c r="B345" s="40" t="s">
        <v>564</v>
      </c>
      <c r="C345" s="48">
        <v>990</v>
      </c>
      <c r="D345" s="49">
        <v>264.45999999999998</v>
      </c>
      <c r="E345" s="50">
        <f t="shared" si="25"/>
        <v>261815.4</v>
      </c>
      <c r="F345" s="48">
        <v>14838</v>
      </c>
      <c r="G345" s="49">
        <v>262.07</v>
      </c>
      <c r="H345" s="51">
        <f t="shared" si="26"/>
        <v>3888594.6599999997</v>
      </c>
      <c r="I345" s="48">
        <v>52</v>
      </c>
      <c r="J345" s="49">
        <v>264.45999999999998</v>
      </c>
      <c r="K345" s="50">
        <f t="shared" si="27"/>
        <v>13751.919999999998</v>
      </c>
      <c r="L345" s="48">
        <v>787</v>
      </c>
      <c r="M345" s="49">
        <v>262.07</v>
      </c>
      <c r="N345" s="50">
        <f t="shared" si="28"/>
        <v>206249.09</v>
      </c>
      <c r="O345" s="51">
        <f t="shared" si="29"/>
        <v>4370411.0699999994</v>
      </c>
    </row>
    <row r="346" spans="1:15" x14ac:dyDescent="0.25">
      <c r="A346" s="40" t="s">
        <v>565</v>
      </c>
      <c r="B346" s="40" t="s">
        <v>1081</v>
      </c>
      <c r="C346" s="48">
        <v>0</v>
      </c>
      <c r="D346" s="49">
        <v>213.62</v>
      </c>
      <c r="E346" s="50">
        <f t="shared" si="25"/>
        <v>0</v>
      </c>
      <c r="F346" s="48">
        <v>1362</v>
      </c>
      <c r="G346" s="49">
        <v>211.88</v>
      </c>
      <c r="H346" s="51">
        <f t="shared" si="26"/>
        <v>288580.56</v>
      </c>
      <c r="I346" s="48">
        <v>0</v>
      </c>
      <c r="J346" s="49">
        <v>213.62</v>
      </c>
      <c r="K346" s="50">
        <f t="shared" si="27"/>
        <v>0</v>
      </c>
      <c r="L346" s="48">
        <v>0</v>
      </c>
      <c r="M346" s="49">
        <v>211.88</v>
      </c>
      <c r="N346" s="50">
        <f t="shared" si="28"/>
        <v>0</v>
      </c>
      <c r="O346" s="51">
        <f t="shared" si="29"/>
        <v>288580.56</v>
      </c>
    </row>
    <row r="347" spans="1:15" x14ac:dyDescent="0.25">
      <c r="A347" s="40" t="s">
        <v>1173</v>
      </c>
      <c r="B347" s="40" t="s">
        <v>1222</v>
      </c>
      <c r="C347" s="48">
        <v>859</v>
      </c>
      <c r="D347" s="49">
        <v>287.83</v>
      </c>
      <c r="E347" s="50">
        <f t="shared" si="25"/>
        <v>247245.96999999997</v>
      </c>
      <c r="F347" s="48">
        <v>35386</v>
      </c>
      <c r="G347" s="49">
        <v>285.18</v>
      </c>
      <c r="H347" s="51">
        <f t="shared" si="26"/>
        <v>10091379.48</v>
      </c>
      <c r="I347" s="48">
        <v>109</v>
      </c>
      <c r="J347" s="49">
        <v>287.83</v>
      </c>
      <c r="K347" s="50">
        <f t="shared" si="27"/>
        <v>31373.469999999998</v>
      </c>
      <c r="L347" s="48">
        <v>4488</v>
      </c>
      <c r="M347" s="49">
        <v>285.18</v>
      </c>
      <c r="N347" s="50">
        <f t="shared" si="28"/>
        <v>1279887.8400000001</v>
      </c>
      <c r="O347" s="51">
        <f t="shared" si="29"/>
        <v>11649886.760000002</v>
      </c>
    </row>
    <row r="348" spans="1:15" x14ac:dyDescent="0.25">
      <c r="A348" s="40" t="s">
        <v>1174</v>
      </c>
      <c r="B348" s="40" t="s">
        <v>1263</v>
      </c>
      <c r="C348" s="48">
        <v>697</v>
      </c>
      <c r="D348" s="49">
        <v>223.58</v>
      </c>
      <c r="E348" s="50">
        <f t="shared" si="25"/>
        <v>155835.26</v>
      </c>
      <c r="F348" s="48">
        <v>15978</v>
      </c>
      <c r="G348" s="49">
        <v>221.41</v>
      </c>
      <c r="H348" s="51">
        <f t="shared" si="26"/>
        <v>3537688.98</v>
      </c>
      <c r="I348" s="48">
        <v>76</v>
      </c>
      <c r="J348" s="49">
        <v>223.58</v>
      </c>
      <c r="K348" s="50">
        <f t="shared" si="27"/>
        <v>16992.080000000002</v>
      </c>
      <c r="L348" s="48">
        <v>1743</v>
      </c>
      <c r="M348" s="49">
        <v>221.41</v>
      </c>
      <c r="N348" s="50">
        <f t="shared" si="28"/>
        <v>385917.63</v>
      </c>
      <c r="O348" s="51">
        <f t="shared" si="29"/>
        <v>4096433.95</v>
      </c>
    </row>
    <row r="349" spans="1:15" x14ac:dyDescent="0.25">
      <c r="A349" s="40" t="s">
        <v>572</v>
      </c>
      <c r="B349" s="40" t="s">
        <v>1083</v>
      </c>
      <c r="C349" s="48">
        <v>0</v>
      </c>
      <c r="D349" s="49">
        <v>296.12</v>
      </c>
      <c r="E349" s="50">
        <f t="shared" si="25"/>
        <v>0</v>
      </c>
      <c r="F349" s="48">
        <v>10380</v>
      </c>
      <c r="G349" s="49">
        <v>293.58</v>
      </c>
      <c r="H349" s="51">
        <f t="shared" si="26"/>
        <v>3047360.4</v>
      </c>
      <c r="I349" s="48">
        <v>0</v>
      </c>
      <c r="J349" s="49">
        <v>296.12</v>
      </c>
      <c r="K349" s="50">
        <f t="shared" si="27"/>
        <v>0</v>
      </c>
      <c r="L349" s="48">
        <v>22</v>
      </c>
      <c r="M349" s="49">
        <v>293.58</v>
      </c>
      <c r="N349" s="50">
        <f t="shared" si="28"/>
        <v>6458.7599999999993</v>
      </c>
      <c r="O349" s="51">
        <f t="shared" si="29"/>
        <v>3053819.1599999997</v>
      </c>
    </row>
    <row r="350" spans="1:15" x14ac:dyDescent="0.25">
      <c r="A350" s="40" t="s">
        <v>574</v>
      </c>
      <c r="B350" s="40" t="s">
        <v>575</v>
      </c>
      <c r="C350" s="48">
        <v>1307</v>
      </c>
      <c r="D350" s="49">
        <v>309.52</v>
      </c>
      <c r="E350" s="50">
        <f t="shared" si="25"/>
        <v>404542.63999999996</v>
      </c>
      <c r="F350" s="48">
        <v>15878</v>
      </c>
      <c r="G350" s="49">
        <v>306.58</v>
      </c>
      <c r="H350" s="51">
        <f t="shared" si="26"/>
        <v>4867877.2399999993</v>
      </c>
      <c r="I350" s="48">
        <v>322</v>
      </c>
      <c r="J350" s="49">
        <v>309.52</v>
      </c>
      <c r="K350" s="50">
        <f t="shared" si="27"/>
        <v>99665.439999999988</v>
      </c>
      <c r="L350" s="48">
        <v>3907</v>
      </c>
      <c r="M350" s="49">
        <v>306.58</v>
      </c>
      <c r="N350" s="50">
        <f t="shared" si="28"/>
        <v>1197808.0599999998</v>
      </c>
      <c r="O350" s="51">
        <f t="shared" si="29"/>
        <v>6569893.379999999</v>
      </c>
    </row>
    <row r="351" spans="1:15" x14ac:dyDescent="0.25">
      <c r="A351" s="40" t="s">
        <v>576</v>
      </c>
      <c r="B351" s="40" t="s">
        <v>1084</v>
      </c>
      <c r="C351" s="48">
        <v>541</v>
      </c>
      <c r="D351" s="49">
        <v>273.83</v>
      </c>
      <c r="E351" s="50">
        <f t="shared" si="25"/>
        <v>148142.03</v>
      </c>
      <c r="F351" s="48">
        <v>22192</v>
      </c>
      <c r="G351" s="49">
        <v>271.20999999999998</v>
      </c>
      <c r="H351" s="51">
        <f t="shared" si="26"/>
        <v>6018692.3199999994</v>
      </c>
      <c r="I351" s="48">
        <v>7</v>
      </c>
      <c r="J351" s="49">
        <v>273.83</v>
      </c>
      <c r="K351" s="50">
        <f t="shared" si="27"/>
        <v>1916.81</v>
      </c>
      <c r="L351" s="48">
        <v>282</v>
      </c>
      <c r="M351" s="49">
        <v>271.20999999999998</v>
      </c>
      <c r="N351" s="50">
        <f t="shared" si="28"/>
        <v>76481.22</v>
      </c>
      <c r="O351" s="51">
        <f t="shared" si="29"/>
        <v>6245232.379999999</v>
      </c>
    </row>
    <row r="352" spans="1:15" x14ac:dyDescent="0.25">
      <c r="A352" s="40" t="s">
        <v>1175</v>
      </c>
      <c r="B352" s="40" t="s">
        <v>1223</v>
      </c>
      <c r="C352" s="48">
        <v>2888</v>
      </c>
      <c r="D352" s="49">
        <v>259.8</v>
      </c>
      <c r="E352" s="50">
        <f t="shared" si="25"/>
        <v>750302.4</v>
      </c>
      <c r="F352" s="48">
        <v>29414</v>
      </c>
      <c r="G352" s="49">
        <v>257.58</v>
      </c>
      <c r="H352" s="51">
        <f t="shared" si="26"/>
        <v>7576458.1199999992</v>
      </c>
      <c r="I352" s="48">
        <v>454</v>
      </c>
      <c r="J352" s="49">
        <v>259.8</v>
      </c>
      <c r="K352" s="50">
        <f t="shared" si="27"/>
        <v>117949.20000000001</v>
      </c>
      <c r="L352" s="48">
        <v>4624</v>
      </c>
      <c r="M352" s="49">
        <v>257.58</v>
      </c>
      <c r="N352" s="50">
        <f t="shared" si="28"/>
        <v>1191049.92</v>
      </c>
      <c r="O352" s="51">
        <f t="shared" si="29"/>
        <v>9635759.6399999987</v>
      </c>
    </row>
    <row r="353" spans="1:15" x14ac:dyDescent="0.25">
      <c r="A353" s="40" t="s">
        <v>578</v>
      </c>
      <c r="B353" s="40" t="s">
        <v>1308</v>
      </c>
      <c r="C353" s="48">
        <v>305</v>
      </c>
      <c r="D353" s="49">
        <v>241.64</v>
      </c>
      <c r="E353" s="50">
        <f t="shared" si="25"/>
        <v>73700.2</v>
      </c>
      <c r="F353" s="48">
        <v>27579</v>
      </c>
      <c r="G353" s="49">
        <v>239.7</v>
      </c>
      <c r="H353" s="51">
        <f t="shared" si="26"/>
        <v>6610686.2999999998</v>
      </c>
      <c r="I353" s="48">
        <v>14</v>
      </c>
      <c r="J353" s="49">
        <v>241.64</v>
      </c>
      <c r="K353" s="50">
        <f t="shared" si="27"/>
        <v>3382.96</v>
      </c>
      <c r="L353" s="48">
        <v>1281</v>
      </c>
      <c r="M353" s="49">
        <v>239.7</v>
      </c>
      <c r="N353" s="50">
        <f t="shared" si="28"/>
        <v>307055.7</v>
      </c>
      <c r="O353" s="51">
        <f t="shared" si="29"/>
        <v>6994825.1600000001</v>
      </c>
    </row>
    <row r="354" spans="1:15" x14ac:dyDescent="0.25">
      <c r="A354" s="40" t="s">
        <v>1176</v>
      </c>
      <c r="B354" s="40" t="s">
        <v>1224</v>
      </c>
      <c r="C354" s="48">
        <v>155</v>
      </c>
      <c r="D354" s="49">
        <v>284.38</v>
      </c>
      <c r="E354" s="50">
        <f t="shared" si="25"/>
        <v>44078.9</v>
      </c>
      <c r="F354" s="48">
        <v>17558</v>
      </c>
      <c r="G354" s="49">
        <v>282.14999999999998</v>
      </c>
      <c r="H354" s="51">
        <f t="shared" si="26"/>
        <v>4953989.6999999993</v>
      </c>
      <c r="I354" s="48">
        <v>29</v>
      </c>
      <c r="J354" s="49">
        <v>284.38</v>
      </c>
      <c r="K354" s="50">
        <f t="shared" si="27"/>
        <v>8247.02</v>
      </c>
      <c r="L354" s="48">
        <v>3278</v>
      </c>
      <c r="M354" s="49">
        <v>282.14999999999998</v>
      </c>
      <c r="N354" s="50">
        <f t="shared" si="28"/>
        <v>924887.7</v>
      </c>
      <c r="O354" s="51">
        <f t="shared" si="29"/>
        <v>5931203.3199999994</v>
      </c>
    </row>
    <row r="355" spans="1:15" x14ac:dyDescent="0.25">
      <c r="A355" s="40" t="s">
        <v>579</v>
      </c>
      <c r="B355" s="40" t="s">
        <v>580</v>
      </c>
      <c r="C355" s="48">
        <v>1658</v>
      </c>
      <c r="D355" s="49">
        <v>300.83</v>
      </c>
      <c r="E355" s="50">
        <f t="shared" si="25"/>
        <v>498776.13999999996</v>
      </c>
      <c r="F355" s="48">
        <v>25723</v>
      </c>
      <c r="G355" s="49">
        <v>298.43</v>
      </c>
      <c r="H355" s="51">
        <f t="shared" si="26"/>
        <v>7676514.8900000006</v>
      </c>
      <c r="I355" s="48">
        <v>189</v>
      </c>
      <c r="J355" s="49">
        <v>300.83</v>
      </c>
      <c r="K355" s="50">
        <f t="shared" si="27"/>
        <v>56856.869999999995</v>
      </c>
      <c r="L355" s="48">
        <v>2928</v>
      </c>
      <c r="M355" s="49">
        <v>298.43</v>
      </c>
      <c r="N355" s="50">
        <f t="shared" si="28"/>
        <v>873803.04</v>
      </c>
      <c r="O355" s="51">
        <f t="shared" si="29"/>
        <v>9105950.9400000013</v>
      </c>
    </row>
    <row r="356" spans="1:15" x14ac:dyDescent="0.25">
      <c r="A356" s="40" t="s">
        <v>1177</v>
      </c>
      <c r="B356" s="40" t="s">
        <v>1343</v>
      </c>
      <c r="C356" s="48">
        <v>2690</v>
      </c>
      <c r="D356" s="49">
        <v>266.94</v>
      </c>
      <c r="E356" s="50">
        <f t="shared" si="25"/>
        <v>718068.6</v>
      </c>
      <c r="F356" s="48">
        <v>37201</v>
      </c>
      <c r="G356" s="49">
        <v>264.77</v>
      </c>
      <c r="H356" s="51">
        <f t="shared" si="26"/>
        <v>9849708.7699999996</v>
      </c>
      <c r="I356" s="48">
        <v>328</v>
      </c>
      <c r="J356" s="49">
        <v>266.94</v>
      </c>
      <c r="K356" s="50">
        <f t="shared" si="27"/>
        <v>87556.319999999992</v>
      </c>
      <c r="L356" s="48">
        <v>4538</v>
      </c>
      <c r="M356" s="49">
        <v>264.77</v>
      </c>
      <c r="N356" s="50">
        <f t="shared" si="28"/>
        <v>1201526.26</v>
      </c>
      <c r="O356" s="51">
        <f t="shared" si="29"/>
        <v>11856859.949999999</v>
      </c>
    </row>
    <row r="357" spans="1:15" x14ac:dyDescent="0.25">
      <c r="A357" s="40" t="s">
        <v>583</v>
      </c>
      <c r="B357" s="40" t="s">
        <v>1086</v>
      </c>
      <c r="C357" s="48">
        <v>380</v>
      </c>
      <c r="D357" s="49">
        <v>248.69</v>
      </c>
      <c r="E357" s="50">
        <f t="shared" si="25"/>
        <v>94502.2</v>
      </c>
      <c r="F357" s="48">
        <v>27188</v>
      </c>
      <c r="G357" s="49">
        <v>246.52</v>
      </c>
      <c r="H357" s="51">
        <f t="shared" si="26"/>
        <v>6702385.7600000007</v>
      </c>
      <c r="I357" s="48">
        <v>23</v>
      </c>
      <c r="J357" s="49">
        <v>248.69</v>
      </c>
      <c r="K357" s="50">
        <f t="shared" si="27"/>
        <v>5719.87</v>
      </c>
      <c r="L357" s="48">
        <v>1652</v>
      </c>
      <c r="M357" s="49">
        <v>246.52</v>
      </c>
      <c r="N357" s="50">
        <f t="shared" si="28"/>
        <v>407251.04000000004</v>
      </c>
      <c r="O357" s="51">
        <f t="shared" si="29"/>
        <v>7209858.870000001</v>
      </c>
    </row>
    <row r="358" spans="1:15" x14ac:dyDescent="0.25">
      <c r="A358" s="40" t="s">
        <v>581</v>
      </c>
      <c r="B358" s="40" t="s">
        <v>1085</v>
      </c>
      <c r="C358" s="48">
        <v>2355</v>
      </c>
      <c r="D358" s="49">
        <v>288.29000000000002</v>
      </c>
      <c r="E358" s="50">
        <f t="shared" si="25"/>
        <v>678922.95000000007</v>
      </c>
      <c r="F358" s="48">
        <v>57228</v>
      </c>
      <c r="G358" s="49">
        <v>285.87</v>
      </c>
      <c r="H358" s="51">
        <f t="shared" si="26"/>
        <v>16359768.359999999</v>
      </c>
      <c r="I358" s="48">
        <v>0</v>
      </c>
      <c r="J358" s="49">
        <v>288.29000000000002</v>
      </c>
      <c r="K358" s="50">
        <f t="shared" si="27"/>
        <v>0</v>
      </c>
      <c r="L358" s="48">
        <v>0</v>
      </c>
      <c r="M358" s="49">
        <v>285.87</v>
      </c>
      <c r="N358" s="50">
        <f t="shared" si="28"/>
        <v>0</v>
      </c>
      <c r="O358" s="51">
        <f t="shared" si="29"/>
        <v>17038691.309999999</v>
      </c>
    </row>
    <row r="359" spans="1:15" x14ac:dyDescent="0.25">
      <c r="A359" s="40" t="s">
        <v>585</v>
      </c>
      <c r="B359" s="40" t="s">
        <v>586</v>
      </c>
      <c r="C359" s="48">
        <v>1085</v>
      </c>
      <c r="D359" s="49">
        <v>214</v>
      </c>
      <c r="E359" s="50">
        <f t="shared" si="25"/>
        <v>232190</v>
      </c>
      <c r="F359" s="48">
        <v>32405</v>
      </c>
      <c r="G359" s="49">
        <v>212.2</v>
      </c>
      <c r="H359" s="51">
        <f t="shared" si="26"/>
        <v>6876341</v>
      </c>
      <c r="I359" s="48">
        <v>100</v>
      </c>
      <c r="J359" s="49">
        <v>214</v>
      </c>
      <c r="K359" s="50">
        <f t="shared" si="27"/>
        <v>21400</v>
      </c>
      <c r="L359" s="48">
        <v>3002</v>
      </c>
      <c r="M359" s="49">
        <v>212.2</v>
      </c>
      <c r="N359" s="50">
        <f t="shared" si="28"/>
        <v>637024.4</v>
      </c>
      <c r="O359" s="51">
        <f t="shared" si="29"/>
        <v>7766955.4000000004</v>
      </c>
    </row>
    <row r="360" spans="1:15" x14ac:dyDescent="0.25">
      <c r="A360" s="40" t="s">
        <v>587</v>
      </c>
      <c r="B360" s="40" t="s">
        <v>588</v>
      </c>
      <c r="C360" s="48">
        <v>5676</v>
      </c>
      <c r="D360" s="49">
        <v>353.84</v>
      </c>
      <c r="E360" s="50">
        <f t="shared" si="25"/>
        <v>2008395.8399999999</v>
      </c>
      <c r="F360" s="48">
        <v>49513</v>
      </c>
      <c r="G360" s="49">
        <v>350.33</v>
      </c>
      <c r="H360" s="51">
        <f t="shared" si="26"/>
        <v>17345889.289999999</v>
      </c>
      <c r="I360" s="48">
        <v>656</v>
      </c>
      <c r="J360" s="49">
        <v>353.84</v>
      </c>
      <c r="K360" s="50">
        <f t="shared" si="27"/>
        <v>232119.03999999998</v>
      </c>
      <c r="L360" s="48">
        <v>5726</v>
      </c>
      <c r="M360" s="49">
        <v>350.33</v>
      </c>
      <c r="N360" s="50">
        <f t="shared" si="28"/>
        <v>2005989.5799999998</v>
      </c>
      <c r="O360" s="51">
        <f t="shared" si="29"/>
        <v>21592393.749999996</v>
      </c>
    </row>
    <row r="361" spans="1:15" x14ac:dyDescent="0.25">
      <c r="A361" s="40" t="s">
        <v>589</v>
      </c>
      <c r="B361" s="40" t="s">
        <v>1087</v>
      </c>
      <c r="C361" s="48">
        <v>0</v>
      </c>
      <c r="D361" s="49">
        <v>338.53</v>
      </c>
      <c r="E361" s="50">
        <f t="shared" si="25"/>
        <v>0</v>
      </c>
      <c r="F361" s="48">
        <v>89175</v>
      </c>
      <c r="G361" s="49">
        <v>335.61</v>
      </c>
      <c r="H361" s="51">
        <f t="shared" si="26"/>
        <v>29928021.75</v>
      </c>
      <c r="I361" s="48">
        <v>0</v>
      </c>
      <c r="J361" s="49">
        <v>338.53</v>
      </c>
      <c r="K361" s="50">
        <f t="shared" si="27"/>
        <v>0</v>
      </c>
      <c r="L361" s="48">
        <v>0</v>
      </c>
      <c r="M361" s="49">
        <v>335.61</v>
      </c>
      <c r="N361" s="50">
        <f t="shared" si="28"/>
        <v>0</v>
      </c>
      <c r="O361" s="51">
        <f t="shared" si="29"/>
        <v>29928021.75</v>
      </c>
    </row>
    <row r="362" spans="1:15" x14ac:dyDescent="0.25">
      <c r="A362" s="40" t="s">
        <v>591</v>
      </c>
      <c r="B362" s="40" t="s">
        <v>592</v>
      </c>
      <c r="C362" s="48">
        <v>0</v>
      </c>
      <c r="D362" s="49">
        <v>221.25</v>
      </c>
      <c r="E362" s="50">
        <f t="shared" si="25"/>
        <v>0</v>
      </c>
      <c r="F362" s="48">
        <v>15167</v>
      </c>
      <c r="G362" s="49">
        <v>219.2</v>
      </c>
      <c r="H362" s="51">
        <f t="shared" si="26"/>
        <v>3324606.4</v>
      </c>
      <c r="I362" s="48">
        <v>0</v>
      </c>
      <c r="J362" s="49">
        <v>221.25</v>
      </c>
      <c r="K362" s="50">
        <f t="shared" si="27"/>
        <v>0</v>
      </c>
      <c r="L362" s="48">
        <v>1112</v>
      </c>
      <c r="M362" s="49">
        <v>219.2</v>
      </c>
      <c r="N362" s="50">
        <f t="shared" si="28"/>
        <v>243750.39999999999</v>
      </c>
      <c r="O362" s="51">
        <f t="shared" si="29"/>
        <v>3568356.8</v>
      </c>
    </row>
    <row r="363" spans="1:15" x14ac:dyDescent="0.25">
      <c r="A363" s="40" t="s">
        <v>593</v>
      </c>
      <c r="B363" s="40" t="s">
        <v>1264</v>
      </c>
      <c r="C363" s="48">
        <v>4378</v>
      </c>
      <c r="D363" s="49">
        <v>339.5</v>
      </c>
      <c r="E363" s="50">
        <f t="shared" si="25"/>
        <v>1486331</v>
      </c>
      <c r="F363" s="48">
        <v>32357</v>
      </c>
      <c r="G363" s="49">
        <v>336.38</v>
      </c>
      <c r="H363" s="51">
        <f t="shared" si="26"/>
        <v>10884247.66</v>
      </c>
      <c r="I363" s="48">
        <v>14</v>
      </c>
      <c r="J363" s="49">
        <v>339.5</v>
      </c>
      <c r="K363" s="50">
        <f t="shared" si="27"/>
        <v>4753</v>
      </c>
      <c r="L363" s="48">
        <v>104</v>
      </c>
      <c r="M363" s="49">
        <v>336.38</v>
      </c>
      <c r="N363" s="50">
        <f t="shared" si="28"/>
        <v>34983.519999999997</v>
      </c>
      <c r="O363" s="51">
        <f t="shared" si="29"/>
        <v>12410315.18</v>
      </c>
    </row>
    <row r="364" spans="1:15" x14ac:dyDescent="0.25">
      <c r="A364" s="40" t="s">
        <v>595</v>
      </c>
      <c r="B364" s="40" t="s">
        <v>596</v>
      </c>
      <c r="C364" s="48">
        <v>3593</v>
      </c>
      <c r="D364" s="49">
        <v>300.25</v>
      </c>
      <c r="E364" s="50">
        <f t="shared" si="25"/>
        <v>1078798.25</v>
      </c>
      <c r="F364" s="48">
        <v>45542</v>
      </c>
      <c r="G364" s="49">
        <v>297.5</v>
      </c>
      <c r="H364" s="51">
        <f t="shared" si="26"/>
        <v>13548745</v>
      </c>
      <c r="I364" s="48">
        <v>679</v>
      </c>
      <c r="J364" s="49">
        <v>300.25</v>
      </c>
      <c r="K364" s="50">
        <f t="shared" si="27"/>
        <v>203869.75</v>
      </c>
      <c r="L364" s="48">
        <v>8603</v>
      </c>
      <c r="M364" s="49">
        <v>297.5</v>
      </c>
      <c r="N364" s="50">
        <f t="shared" si="28"/>
        <v>2559392.5</v>
      </c>
      <c r="O364" s="51">
        <f t="shared" si="29"/>
        <v>17390805.5</v>
      </c>
    </row>
    <row r="365" spans="1:15" x14ac:dyDescent="0.25">
      <c r="A365" s="40" t="s">
        <v>597</v>
      </c>
      <c r="B365" s="40" t="s">
        <v>598</v>
      </c>
      <c r="C365" s="48">
        <v>7753</v>
      </c>
      <c r="D365" s="49">
        <v>349.56</v>
      </c>
      <c r="E365" s="50">
        <f t="shared" si="25"/>
        <v>2710138.68</v>
      </c>
      <c r="F365" s="48">
        <v>48692</v>
      </c>
      <c r="G365" s="49">
        <v>346.08</v>
      </c>
      <c r="H365" s="51">
        <f t="shared" si="26"/>
        <v>16851327.359999999</v>
      </c>
      <c r="I365" s="48">
        <v>714</v>
      </c>
      <c r="J365" s="49">
        <v>349.56</v>
      </c>
      <c r="K365" s="50">
        <f t="shared" si="27"/>
        <v>249585.84</v>
      </c>
      <c r="L365" s="48">
        <v>4481</v>
      </c>
      <c r="M365" s="49">
        <v>346.08</v>
      </c>
      <c r="N365" s="50">
        <f t="shared" si="28"/>
        <v>1550784.48</v>
      </c>
      <c r="O365" s="51">
        <f t="shared" si="29"/>
        <v>21361836.359999999</v>
      </c>
    </row>
    <row r="366" spans="1:15" x14ac:dyDescent="0.25">
      <c r="A366" s="40" t="s">
        <v>599</v>
      </c>
      <c r="B366" s="40" t="s">
        <v>600</v>
      </c>
      <c r="C366" s="48">
        <v>19100</v>
      </c>
      <c r="D366" s="49">
        <v>272.83999999999997</v>
      </c>
      <c r="E366" s="50">
        <f t="shared" si="25"/>
        <v>5211243.9999999991</v>
      </c>
      <c r="F366" s="48">
        <v>31076</v>
      </c>
      <c r="G366" s="49">
        <v>270.27999999999997</v>
      </c>
      <c r="H366" s="51">
        <f t="shared" si="26"/>
        <v>8399221.2799999993</v>
      </c>
      <c r="I366" s="48">
        <v>3551</v>
      </c>
      <c r="J366" s="49">
        <v>272.83999999999997</v>
      </c>
      <c r="K366" s="50">
        <f t="shared" si="27"/>
        <v>968854.84</v>
      </c>
      <c r="L366" s="48">
        <v>5778</v>
      </c>
      <c r="M366" s="49">
        <v>270.27999999999997</v>
      </c>
      <c r="N366" s="50">
        <f t="shared" si="28"/>
        <v>1561677.8399999999</v>
      </c>
      <c r="O366" s="51">
        <f t="shared" si="29"/>
        <v>16140997.959999997</v>
      </c>
    </row>
    <row r="367" spans="1:15" x14ac:dyDescent="0.25">
      <c r="A367" s="40" t="s">
        <v>601</v>
      </c>
      <c r="B367" s="40" t="s">
        <v>602</v>
      </c>
      <c r="C367" s="48">
        <v>0</v>
      </c>
      <c r="D367" s="49">
        <v>290.54000000000002</v>
      </c>
      <c r="E367" s="50">
        <f t="shared" si="25"/>
        <v>0</v>
      </c>
      <c r="F367" s="48">
        <v>13085</v>
      </c>
      <c r="G367" s="49">
        <v>288.52999999999997</v>
      </c>
      <c r="H367" s="51">
        <f t="shared" si="26"/>
        <v>3775415.05</v>
      </c>
      <c r="I367" s="48">
        <v>0</v>
      </c>
      <c r="J367" s="49">
        <v>290.54000000000002</v>
      </c>
      <c r="K367" s="50">
        <f t="shared" si="27"/>
        <v>0</v>
      </c>
      <c r="L367" s="48">
        <v>49</v>
      </c>
      <c r="M367" s="49">
        <v>288.52999999999997</v>
      </c>
      <c r="N367" s="50">
        <f t="shared" si="28"/>
        <v>14137.97</v>
      </c>
      <c r="O367" s="51">
        <f t="shared" si="29"/>
        <v>3789553.02</v>
      </c>
    </row>
    <row r="368" spans="1:15" x14ac:dyDescent="0.25">
      <c r="A368" s="40" t="s">
        <v>603</v>
      </c>
      <c r="B368" s="40" t="s">
        <v>604</v>
      </c>
      <c r="C368" s="48">
        <v>15447</v>
      </c>
      <c r="D368" s="49">
        <v>361.02</v>
      </c>
      <c r="E368" s="50">
        <f t="shared" si="25"/>
        <v>5576675.9399999995</v>
      </c>
      <c r="F368" s="48">
        <v>23843</v>
      </c>
      <c r="G368" s="49">
        <v>358.12</v>
      </c>
      <c r="H368" s="51">
        <f t="shared" si="26"/>
        <v>8538655.1600000001</v>
      </c>
      <c r="I368" s="48">
        <v>0</v>
      </c>
      <c r="J368" s="49">
        <v>361.02</v>
      </c>
      <c r="K368" s="50">
        <f t="shared" si="27"/>
        <v>0</v>
      </c>
      <c r="L368" s="48">
        <v>0</v>
      </c>
      <c r="M368" s="49">
        <v>358.12</v>
      </c>
      <c r="N368" s="50">
        <f t="shared" si="28"/>
        <v>0</v>
      </c>
      <c r="O368" s="51">
        <f t="shared" si="29"/>
        <v>14115331.1</v>
      </c>
    </row>
    <row r="369" spans="1:15" x14ac:dyDescent="0.25">
      <c r="A369" s="40" t="s">
        <v>605</v>
      </c>
      <c r="B369" s="40" t="s">
        <v>1088</v>
      </c>
      <c r="C369" s="48">
        <v>3630</v>
      </c>
      <c r="D369" s="49">
        <v>379.25</v>
      </c>
      <c r="E369" s="50">
        <f t="shared" si="25"/>
        <v>1376677.5</v>
      </c>
      <c r="F369" s="48">
        <v>95495</v>
      </c>
      <c r="G369" s="49">
        <v>376.19</v>
      </c>
      <c r="H369" s="51">
        <f t="shared" si="26"/>
        <v>35924264.049999997</v>
      </c>
      <c r="I369" s="48">
        <v>830</v>
      </c>
      <c r="J369" s="49">
        <v>379.25</v>
      </c>
      <c r="K369" s="50">
        <f t="shared" si="27"/>
        <v>314777.5</v>
      </c>
      <c r="L369" s="48">
        <v>21831</v>
      </c>
      <c r="M369" s="49">
        <v>376.19</v>
      </c>
      <c r="N369" s="50">
        <f t="shared" si="28"/>
        <v>8212603.8899999997</v>
      </c>
      <c r="O369" s="51">
        <f t="shared" si="29"/>
        <v>45828322.939999998</v>
      </c>
    </row>
    <row r="370" spans="1:15" x14ac:dyDescent="0.25">
      <c r="A370" s="40" t="s">
        <v>607</v>
      </c>
      <c r="B370" s="40" t="s">
        <v>1089</v>
      </c>
      <c r="C370" s="48">
        <v>4028</v>
      </c>
      <c r="D370" s="49">
        <v>288.92</v>
      </c>
      <c r="E370" s="50">
        <f t="shared" si="25"/>
        <v>1163769.76</v>
      </c>
      <c r="F370" s="48">
        <v>31590</v>
      </c>
      <c r="G370" s="49">
        <v>286.07</v>
      </c>
      <c r="H370" s="51">
        <f t="shared" si="26"/>
        <v>9036951.2999999989</v>
      </c>
      <c r="I370" s="48">
        <v>381</v>
      </c>
      <c r="J370" s="49">
        <v>288.92</v>
      </c>
      <c r="K370" s="50">
        <f t="shared" si="27"/>
        <v>110078.52</v>
      </c>
      <c r="L370" s="48">
        <v>2984</v>
      </c>
      <c r="M370" s="49">
        <v>286.07</v>
      </c>
      <c r="N370" s="50">
        <f t="shared" si="28"/>
        <v>853632.88</v>
      </c>
      <c r="O370" s="51">
        <f t="shared" si="29"/>
        <v>11164432.459999999</v>
      </c>
    </row>
    <row r="371" spans="1:15" x14ac:dyDescent="0.25">
      <c r="A371" s="40" t="s">
        <v>609</v>
      </c>
      <c r="B371" s="40" t="s">
        <v>610</v>
      </c>
      <c r="C371" s="48">
        <v>718</v>
      </c>
      <c r="D371" s="49">
        <v>285.7</v>
      </c>
      <c r="E371" s="50">
        <f t="shared" si="25"/>
        <v>205132.6</v>
      </c>
      <c r="F371" s="48">
        <v>0</v>
      </c>
      <c r="G371" s="49">
        <v>283.54000000000002</v>
      </c>
      <c r="H371" s="51">
        <f t="shared" si="26"/>
        <v>0</v>
      </c>
      <c r="I371" s="48">
        <v>0</v>
      </c>
      <c r="J371" s="49">
        <v>285.7</v>
      </c>
      <c r="K371" s="50">
        <f t="shared" si="27"/>
        <v>0</v>
      </c>
      <c r="L371" s="48">
        <v>0</v>
      </c>
      <c r="M371" s="49">
        <v>283.54000000000002</v>
      </c>
      <c r="N371" s="50">
        <f t="shared" si="28"/>
        <v>0</v>
      </c>
      <c r="O371" s="51">
        <f t="shared" si="29"/>
        <v>205132.6</v>
      </c>
    </row>
    <row r="372" spans="1:15" x14ac:dyDescent="0.25">
      <c r="A372" s="40" t="s">
        <v>1090</v>
      </c>
      <c r="B372" s="40" t="s">
        <v>1091</v>
      </c>
      <c r="C372" s="48">
        <v>0</v>
      </c>
      <c r="D372" s="49">
        <v>321.25</v>
      </c>
      <c r="E372" s="50">
        <f t="shared" si="25"/>
        <v>0</v>
      </c>
      <c r="F372" s="48">
        <v>998</v>
      </c>
      <c r="G372" s="49">
        <v>319.18</v>
      </c>
      <c r="H372" s="51">
        <f t="shared" si="26"/>
        <v>318541.64</v>
      </c>
      <c r="I372" s="48">
        <v>0</v>
      </c>
      <c r="J372" s="49">
        <v>321.25</v>
      </c>
      <c r="K372" s="50">
        <f t="shared" si="27"/>
        <v>0</v>
      </c>
      <c r="L372" s="48">
        <v>0</v>
      </c>
      <c r="M372" s="49">
        <v>319.18</v>
      </c>
      <c r="N372" s="50">
        <f t="shared" si="28"/>
        <v>0</v>
      </c>
      <c r="O372" s="51">
        <f t="shared" si="29"/>
        <v>318541.64</v>
      </c>
    </row>
    <row r="373" spans="1:15" x14ac:dyDescent="0.25">
      <c r="A373" s="40" t="s">
        <v>611</v>
      </c>
      <c r="B373" s="40" t="s">
        <v>1092</v>
      </c>
      <c r="C373" s="48">
        <v>15494</v>
      </c>
      <c r="D373" s="49">
        <v>286.66000000000003</v>
      </c>
      <c r="E373" s="50">
        <f t="shared" si="25"/>
        <v>4441510.04</v>
      </c>
      <c r="F373" s="48">
        <v>33509</v>
      </c>
      <c r="G373" s="49">
        <v>283.95</v>
      </c>
      <c r="H373" s="51">
        <f t="shared" si="26"/>
        <v>9514880.5499999989</v>
      </c>
      <c r="I373" s="48">
        <v>3326</v>
      </c>
      <c r="J373" s="49">
        <v>286.66000000000003</v>
      </c>
      <c r="K373" s="50">
        <f t="shared" si="27"/>
        <v>953431.16</v>
      </c>
      <c r="L373" s="48">
        <v>7194</v>
      </c>
      <c r="M373" s="49">
        <v>283.95</v>
      </c>
      <c r="N373" s="50">
        <f t="shared" si="28"/>
        <v>2042736.2999999998</v>
      </c>
      <c r="O373" s="51">
        <f t="shared" si="29"/>
        <v>16952558.050000001</v>
      </c>
    </row>
    <row r="374" spans="1:15" x14ac:dyDescent="0.25">
      <c r="A374" s="40" t="s">
        <v>613</v>
      </c>
      <c r="B374" s="40" t="s">
        <v>1093</v>
      </c>
      <c r="C374" s="48">
        <v>0</v>
      </c>
      <c r="D374" s="49">
        <v>308.27</v>
      </c>
      <c r="E374" s="50">
        <f t="shared" si="25"/>
        <v>0</v>
      </c>
      <c r="F374" s="48">
        <v>7536</v>
      </c>
      <c r="G374" s="49">
        <v>306.02999999999997</v>
      </c>
      <c r="H374" s="51">
        <f t="shared" si="26"/>
        <v>2306242.0799999996</v>
      </c>
      <c r="I374" s="48">
        <v>0</v>
      </c>
      <c r="J374" s="49">
        <v>308.27</v>
      </c>
      <c r="K374" s="50">
        <f t="shared" si="27"/>
        <v>0</v>
      </c>
      <c r="L374" s="48">
        <v>271</v>
      </c>
      <c r="M374" s="49">
        <v>306.02999999999997</v>
      </c>
      <c r="N374" s="50">
        <f t="shared" si="28"/>
        <v>82934.12999999999</v>
      </c>
      <c r="O374" s="51">
        <f t="shared" si="29"/>
        <v>2389176.2099999995</v>
      </c>
    </row>
    <row r="375" spans="1:15" x14ac:dyDescent="0.25">
      <c r="A375" s="40" t="s">
        <v>615</v>
      </c>
      <c r="B375" s="40" t="s">
        <v>616</v>
      </c>
      <c r="C375" s="48">
        <v>0</v>
      </c>
      <c r="D375" s="49">
        <v>365.42</v>
      </c>
      <c r="E375" s="50">
        <f t="shared" si="25"/>
        <v>0</v>
      </c>
      <c r="F375" s="48">
        <v>39490</v>
      </c>
      <c r="G375" s="49">
        <v>362.17</v>
      </c>
      <c r="H375" s="51">
        <f t="shared" si="26"/>
        <v>14302093.300000001</v>
      </c>
      <c r="I375" s="48">
        <v>0</v>
      </c>
      <c r="J375" s="49">
        <v>365.42</v>
      </c>
      <c r="K375" s="50">
        <f t="shared" si="27"/>
        <v>0</v>
      </c>
      <c r="L375" s="48">
        <v>15596</v>
      </c>
      <c r="M375" s="49">
        <v>362.17</v>
      </c>
      <c r="N375" s="50">
        <f t="shared" si="28"/>
        <v>5648403.3200000003</v>
      </c>
      <c r="O375" s="51">
        <f t="shared" si="29"/>
        <v>19950496.620000001</v>
      </c>
    </row>
    <row r="376" spans="1:15" x14ac:dyDescent="0.25">
      <c r="A376" s="40" t="s">
        <v>617</v>
      </c>
      <c r="B376" s="40" t="s">
        <v>618</v>
      </c>
      <c r="C376" s="48">
        <v>0</v>
      </c>
      <c r="D376" s="49">
        <v>164</v>
      </c>
      <c r="E376" s="50">
        <f t="shared" si="25"/>
        <v>0</v>
      </c>
      <c r="F376" s="48">
        <v>9619</v>
      </c>
      <c r="G376" s="49">
        <v>162.68</v>
      </c>
      <c r="H376" s="51">
        <f t="shared" si="26"/>
        <v>1564818.9200000002</v>
      </c>
      <c r="I376" s="48">
        <v>0</v>
      </c>
      <c r="J376" s="49">
        <v>164</v>
      </c>
      <c r="K376" s="50">
        <f t="shared" si="27"/>
        <v>0</v>
      </c>
      <c r="L376" s="48">
        <v>640</v>
      </c>
      <c r="M376" s="49">
        <v>162.68</v>
      </c>
      <c r="N376" s="50">
        <f t="shared" si="28"/>
        <v>104115.20000000001</v>
      </c>
      <c r="O376" s="51">
        <f t="shared" si="29"/>
        <v>1668934.12</v>
      </c>
    </row>
    <row r="377" spans="1:15" x14ac:dyDescent="0.25">
      <c r="A377" s="40" t="s">
        <v>1369</v>
      </c>
      <c r="B377" s="40" t="s">
        <v>1357</v>
      </c>
      <c r="C377" s="48">
        <v>542</v>
      </c>
      <c r="D377" s="49">
        <v>326.87</v>
      </c>
      <c r="E377" s="50">
        <f t="shared" si="25"/>
        <v>177163.54</v>
      </c>
      <c r="F377" s="48">
        <v>19078</v>
      </c>
      <c r="G377" s="49">
        <v>323.81</v>
      </c>
      <c r="H377" s="51">
        <f t="shared" si="26"/>
        <v>6177647.1799999997</v>
      </c>
      <c r="I377" s="48">
        <v>38</v>
      </c>
      <c r="J377" s="49">
        <v>326.87</v>
      </c>
      <c r="K377" s="50">
        <f t="shared" si="27"/>
        <v>12421.06</v>
      </c>
      <c r="L377" s="48">
        <v>1348</v>
      </c>
      <c r="M377" s="49">
        <v>323.81</v>
      </c>
      <c r="N377" s="50">
        <f t="shared" si="28"/>
        <v>436495.88</v>
      </c>
      <c r="O377" s="51">
        <f t="shared" si="29"/>
        <v>6803727.6599999992</v>
      </c>
    </row>
    <row r="378" spans="1:15" x14ac:dyDescent="0.25">
      <c r="A378" s="40" t="s">
        <v>619</v>
      </c>
      <c r="B378" s="40" t="s">
        <v>620</v>
      </c>
      <c r="C378" s="48">
        <v>654</v>
      </c>
      <c r="D378" s="49">
        <v>299.07</v>
      </c>
      <c r="E378" s="50">
        <f t="shared" si="25"/>
        <v>195591.78</v>
      </c>
      <c r="F378" s="48">
        <v>28254</v>
      </c>
      <c r="G378" s="49">
        <v>296.32</v>
      </c>
      <c r="H378" s="51">
        <f t="shared" si="26"/>
        <v>8372225.2800000003</v>
      </c>
      <c r="I378" s="48">
        <v>60</v>
      </c>
      <c r="J378" s="49">
        <v>299.07</v>
      </c>
      <c r="K378" s="50">
        <f t="shared" si="27"/>
        <v>17944.2</v>
      </c>
      <c r="L378" s="48">
        <v>2594</v>
      </c>
      <c r="M378" s="49">
        <v>296.32</v>
      </c>
      <c r="N378" s="50">
        <f t="shared" si="28"/>
        <v>768654.08</v>
      </c>
      <c r="O378" s="51">
        <f t="shared" si="29"/>
        <v>9354415.3399999999</v>
      </c>
    </row>
    <row r="379" spans="1:15" x14ac:dyDescent="0.25">
      <c r="A379" s="40" t="s">
        <v>621</v>
      </c>
      <c r="B379" s="40" t="s">
        <v>622</v>
      </c>
      <c r="C379" s="48">
        <v>4438</v>
      </c>
      <c r="D379" s="49">
        <v>271.3</v>
      </c>
      <c r="E379" s="50">
        <f t="shared" si="25"/>
        <v>1204029.4000000001</v>
      </c>
      <c r="F379" s="48">
        <v>38242</v>
      </c>
      <c r="G379" s="49">
        <v>268.82</v>
      </c>
      <c r="H379" s="51">
        <f t="shared" si="26"/>
        <v>10280214.439999999</v>
      </c>
      <c r="I379" s="48">
        <v>241</v>
      </c>
      <c r="J379" s="49">
        <v>271.3</v>
      </c>
      <c r="K379" s="50">
        <f t="shared" si="27"/>
        <v>65383.3</v>
      </c>
      <c r="L379" s="48">
        <v>2078</v>
      </c>
      <c r="M379" s="49">
        <v>268.82</v>
      </c>
      <c r="N379" s="50">
        <f t="shared" si="28"/>
        <v>558607.96</v>
      </c>
      <c r="O379" s="51">
        <f t="shared" si="29"/>
        <v>12108235.100000001</v>
      </c>
    </row>
    <row r="380" spans="1:15" x14ac:dyDescent="0.25">
      <c r="A380" s="40" t="s">
        <v>60</v>
      </c>
      <c r="B380" s="40" t="s">
        <v>1309</v>
      </c>
      <c r="C380" s="48">
        <v>15094</v>
      </c>
      <c r="D380" s="49">
        <v>333.95</v>
      </c>
      <c r="E380" s="50">
        <f t="shared" si="25"/>
        <v>5040641.3</v>
      </c>
      <c r="F380" s="48">
        <v>110561</v>
      </c>
      <c r="G380" s="49">
        <v>330.8</v>
      </c>
      <c r="H380" s="51">
        <f t="shared" si="26"/>
        <v>36573578.800000004</v>
      </c>
      <c r="I380" s="48">
        <v>2123</v>
      </c>
      <c r="J380" s="49">
        <v>333.95</v>
      </c>
      <c r="K380" s="50">
        <f t="shared" si="27"/>
        <v>708975.85</v>
      </c>
      <c r="L380" s="48">
        <v>15547</v>
      </c>
      <c r="M380" s="49">
        <v>330.8</v>
      </c>
      <c r="N380" s="50">
        <f t="shared" si="28"/>
        <v>5142947.6000000006</v>
      </c>
      <c r="O380" s="51">
        <f t="shared" si="29"/>
        <v>47466143.550000004</v>
      </c>
    </row>
    <row r="381" spans="1:15" x14ac:dyDescent="0.25">
      <c r="A381" s="40" t="s">
        <v>623</v>
      </c>
      <c r="B381" s="40" t="s">
        <v>624</v>
      </c>
      <c r="C381" s="48">
        <v>205</v>
      </c>
      <c r="D381" s="49">
        <v>217.33</v>
      </c>
      <c r="E381" s="50">
        <f t="shared" si="25"/>
        <v>44552.65</v>
      </c>
      <c r="F381" s="48">
        <v>22037</v>
      </c>
      <c r="G381" s="49">
        <v>215.49</v>
      </c>
      <c r="H381" s="51">
        <f t="shared" si="26"/>
        <v>4748753.13</v>
      </c>
      <c r="I381" s="48">
        <v>24</v>
      </c>
      <c r="J381" s="49">
        <v>217.33</v>
      </c>
      <c r="K381" s="50">
        <f t="shared" si="27"/>
        <v>5215.92</v>
      </c>
      <c r="L381" s="48">
        <v>2572</v>
      </c>
      <c r="M381" s="49">
        <v>215.49</v>
      </c>
      <c r="N381" s="50">
        <f t="shared" si="28"/>
        <v>554240.28</v>
      </c>
      <c r="O381" s="51">
        <f t="shared" si="29"/>
        <v>5352761.9800000004</v>
      </c>
    </row>
    <row r="382" spans="1:15" x14ac:dyDescent="0.25">
      <c r="A382" s="40" t="s">
        <v>625</v>
      </c>
      <c r="B382" s="40" t="s">
        <v>626</v>
      </c>
      <c r="C382" s="48">
        <v>2495</v>
      </c>
      <c r="D382" s="49">
        <v>195.77</v>
      </c>
      <c r="E382" s="50">
        <f t="shared" si="25"/>
        <v>488446.15</v>
      </c>
      <c r="F382" s="48">
        <v>12486</v>
      </c>
      <c r="G382" s="49">
        <v>194.13</v>
      </c>
      <c r="H382" s="51">
        <f t="shared" si="26"/>
        <v>2423907.1800000002</v>
      </c>
      <c r="I382" s="48">
        <v>381</v>
      </c>
      <c r="J382" s="49">
        <v>195.77</v>
      </c>
      <c r="K382" s="50">
        <f t="shared" si="27"/>
        <v>74588.37000000001</v>
      </c>
      <c r="L382" s="48">
        <v>1907</v>
      </c>
      <c r="M382" s="49">
        <v>194.13</v>
      </c>
      <c r="N382" s="50">
        <f t="shared" si="28"/>
        <v>370205.91</v>
      </c>
      <c r="O382" s="51">
        <f t="shared" si="29"/>
        <v>3357147.6100000003</v>
      </c>
    </row>
    <row r="383" spans="1:15" x14ac:dyDescent="0.25">
      <c r="A383" s="40" t="s">
        <v>627</v>
      </c>
      <c r="B383" s="40" t="s">
        <v>628</v>
      </c>
      <c r="C383" s="48">
        <v>2083</v>
      </c>
      <c r="D383" s="49">
        <v>252.15</v>
      </c>
      <c r="E383" s="50">
        <f t="shared" si="25"/>
        <v>525228.45000000007</v>
      </c>
      <c r="F383" s="48">
        <v>39424</v>
      </c>
      <c r="G383" s="49">
        <v>250.04</v>
      </c>
      <c r="H383" s="51">
        <f t="shared" si="26"/>
        <v>9857576.959999999</v>
      </c>
      <c r="I383" s="48">
        <v>113</v>
      </c>
      <c r="J383" s="49">
        <v>252.15</v>
      </c>
      <c r="K383" s="50">
        <f t="shared" si="27"/>
        <v>28492.95</v>
      </c>
      <c r="L383" s="48">
        <v>2147</v>
      </c>
      <c r="M383" s="49">
        <v>250.04</v>
      </c>
      <c r="N383" s="50">
        <f t="shared" si="28"/>
        <v>536835.88</v>
      </c>
      <c r="O383" s="51">
        <f t="shared" si="29"/>
        <v>10948134.239999998</v>
      </c>
    </row>
    <row r="384" spans="1:15" x14ac:dyDescent="0.25">
      <c r="A384" s="40" t="s">
        <v>629</v>
      </c>
      <c r="B384" s="40" t="s">
        <v>1094</v>
      </c>
      <c r="C384" s="48">
        <v>0</v>
      </c>
      <c r="D384" s="49">
        <v>209.47</v>
      </c>
      <c r="E384" s="50">
        <f t="shared" si="25"/>
        <v>0</v>
      </c>
      <c r="F384" s="48">
        <v>23660</v>
      </c>
      <c r="G384" s="49">
        <v>207.63</v>
      </c>
      <c r="H384" s="51">
        <f t="shared" si="26"/>
        <v>4912525.8</v>
      </c>
      <c r="I384" s="48">
        <v>0</v>
      </c>
      <c r="J384" s="49">
        <v>209.47</v>
      </c>
      <c r="K384" s="50">
        <f t="shared" si="27"/>
        <v>0</v>
      </c>
      <c r="L384" s="48">
        <v>699</v>
      </c>
      <c r="M384" s="49">
        <v>207.63</v>
      </c>
      <c r="N384" s="50">
        <f t="shared" si="28"/>
        <v>145133.37</v>
      </c>
      <c r="O384" s="51">
        <f t="shared" si="29"/>
        <v>5057659.17</v>
      </c>
    </row>
    <row r="385" spans="1:15" x14ac:dyDescent="0.25">
      <c r="A385" s="40" t="s">
        <v>631</v>
      </c>
      <c r="B385" s="40" t="s">
        <v>632</v>
      </c>
      <c r="C385" s="48">
        <v>13229</v>
      </c>
      <c r="D385" s="49">
        <v>267.7</v>
      </c>
      <c r="E385" s="50">
        <f t="shared" si="25"/>
        <v>3541403.3</v>
      </c>
      <c r="F385" s="48">
        <v>33673</v>
      </c>
      <c r="G385" s="49">
        <v>265.36</v>
      </c>
      <c r="H385" s="51">
        <f t="shared" si="26"/>
        <v>8935467.2800000012</v>
      </c>
      <c r="I385" s="48">
        <v>4268</v>
      </c>
      <c r="J385" s="49">
        <v>267.7</v>
      </c>
      <c r="K385" s="50">
        <f t="shared" si="27"/>
        <v>1142543.5999999999</v>
      </c>
      <c r="L385" s="48">
        <v>10863</v>
      </c>
      <c r="M385" s="49">
        <v>265.36</v>
      </c>
      <c r="N385" s="50">
        <f t="shared" si="28"/>
        <v>2882605.68</v>
      </c>
      <c r="O385" s="51">
        <f t="shared" si="29"/>
        <v>16502019.860000001</v>
      </c>
    </row>
    <row r="386" spans="1:15" x14ac:dyDescent="0.25">
      <c r="A386" s="40" t="s">
        <v>635</v>
      </c>
      <c r="B386" s="40" t="s">
        <v>636</v>
      </c>
      <c r="C386" s="48">
        <v>730</v>
      </c>
      <c r="D386" s="49">
        <v>263.7</v>
      </c>
      <c r="E386" s="50">
        <f t="shared" si="25"/>
        <v>192501</v>
      </c>
      <c r="F386" s="48">
        <v>28002</v>
      </c>
      <c r="G386" s="49">
        <v>261.12</v>
      </c>
      <c r="H386" s="51">
        <f t="shared" si="26"/>
        <v>7311882.2400000002</v>
      </c>
      <c r="I386" s="48">
        <v>31</v>
      </c>
      <c r="J386" s="49">
        <v>263.7</v>
      </c>
      <c r="K386" s="50">
        <f t="shared" si="27"/>
        <v>8174.7</v>
      </c>
      <c r="L386" s="48">
        <v>1204</v>
      </c>
      <c r="M386" s="49">
        <v>261.12</v>
      </c>
      <c r="N386" s="50">
        <f t="shared" si="28"/>
        <v>314388.47999999998</v>
      </c>
      <c r="O386" s="51">
        <f t="shared" si="29"/>
        <v>7826946.4199999999</v>
      </c>
    </row>
    <row r="387" spans="1:15" x14ac:dyDescent="0.25">
      <c r="A387" s="40" t="s">
        <v>637</v>
      </c>
      <c r="B387" s="40" t="s">
        <v>638</v>
      </c>
      <c r="C387" s="48">
        <v>194</v>
      </c>
      <c r="D387" s="49">
        <v>271.87</v>
      </c>
      <c r="E387" s="50">
        <f t="shared" si="25"/>
        <v>52742.78</v>
      </c>
      <c r="F387" s="48">
        <v>38382</v>
      </c>
      <c r="G387" s="49">
        <v>269.68</v>
      </c>
      <c r="H387" s="51">
        <f t="shared" si="26"/>
        <v>10350857.76</v>
      </c>
      <c r="I387" s="48">
        <v>0</v>
      </c>
      <c r="J387" s="49">
        <v>271.87</v>
      </c>
      <c r="K387" s="50">
        <f t="shared" si="27"/>
        <v>0</v>
      </c>
      <c r="L387" s="48">
        <v>74</v>
      </c>
      <c r="M387" s="49">
        <v>269.68</v>
      </c>
      <c r="N387" s="50">
        <f t="shared" si="28"/>
        <v>19956.32</v>
      </c>
      <c r="O387" s="51">
        <f t="shared" si="29"/>
        <v>10423556.859999999</v>
      </c>
    </row>
    <row r="388" spans="1:15" x14ac:dyDescent="0.25">
      <c r="A388" s="40" t="s">
        <v>1178</v>
      </c>
      <c r="B388" s="40" t="s">
        <v>639</v>
      </c>
      <c r="C388" s="48">
        <v>721</v>
      </c>
      <c r="D388" s="49">
        <v>277.19</v>
      </c>
      <c r="E388" s="50">
        <f t="shared" si="25"/>
        <v>199853.99</v>
      </c>
      <c r="F388" s="48">
        <v>21442</v>
      </c>
      <c r="G388" s="49">
        <v>274.76</v>
      </c>
      <c r="H388" s="51">
        <f t="shared" si="26"/>
        <v>5891403.9199999999</v>
      </c>
      <c r="I388" s="48">
        <v>0</v>
      </c>
      <c r="J388" s="49">
        <v>277.19</v>
      </c>
      <c r="K388" s="50">
        <f t="shared" si="27"/>
        <v>0</v>
      </c>
      <c r="L388" s="48">
        <v>3</v>
      </c>
      <c r="M388" s="49">
        <v>274.76</v>
      </c>
      <c r="N388" s="50">
        <f t="shared" si="28"/>
        <v>824.28</v>
      </c>
      <c r="O388" s="51">
        <f t="shared" si="29"/>
        <v>6092082.1900000004</v>
      </c>
    </row>
    <row r="389" spans="1:15" x14ac:dyDescent="0.25">
      <c r="A389" s="40" t="s">
        <v>640</v>
      </c>
      <c r="B389" s="40" t="s">
        <v>1096</v>
      </c>
      <c r="C389" s="48">
        <v>0</v>
      </c>
      <c r="D389" s="49">
        <v>228.19</v>
      </c>
      <c r="E389" s="50">
        <f t="shared" si="25"/>
        <v>0</v>
      </c>
      <c r="F389" s="48">
        <v>11397</v>
      </c>
      <c r="G389" s="49">
        <v>226.45</v>
      </c>
      <c r="H389" s="51">
        <f t="shared" si="26"/>
        <v>2580850.65</v>
      </c>
      <c r="I389" s="48">
        <v>0</v>
      </c>
      <c r="J389" s="49">
        <v>228.19</v>
      </c>
      <c r="K389" s="50">
        <f t="shared" si="27"/>
        <v>0</v>
      </c>
      <c r="L389" s="48">
        <v>0</v>
      </c>
      <c r="M389" s="49">
        <v>226.45</v>
      </c>
      <c r="N389" s="50">
        <f t="shared" si="28"/>
        <v>0</v>
      </c>
      <c r="O389" s="51">
        <f t="shared" si="29"/>
        <v>2580850.65</v>
      </c>
    </row>
    <row r="390" spans="1:15" x14ac:dyDescent="0.25">
      <c r="A390" s="40" t="s">
        <v>642</v>
      </c>
      <c r="B390" s="40" t="s">
        <v>643</v>
      </c>
      <c r="C390" s="48">
        <v>4148</v>
      </c>
      <c r="D390" s="49">
        <v>317.76</v>
      </c>
      <c r="E390" s="50">
        <f t="shared" si="25"/>
        <v>1318068.48</v>
      </c>
      <c r="F390" s="48">
        <v>45110</v>
      </c>
      <c r="G390" s="49">
        <v>315.2</v>
      </c>
      <c r="H390" s="51">
        <f t="shared" si="26"/>
        <v>14218672</v>
      </c>
      <c r="I390" s="48">
        <v>1045</v>
      </c>
      <c r="J390" s="49">
        <v>317.76</v>
      </c>
      <c r="K390" s="50">
        <f t="shared" si="27"/>
        <v>332059.2</v>
      </c>
      <c r="L390" s="48">
        <v>11366</v>
      </c>
      <c r="M390" s="49">
        <v>315.2</v>
      </c>
      <c r="N390" s="50">
        <f t="shared" si="28"/>
        <v>3582563.1999999997</v>
      </c>
      <c r="O390" s="51">
        <f t="shared" si="29"/>
        <v>19451362.879999999</v>
      </c>
    </row>
    <row r="391" spans="1:15" x14ac:dyDescent="0.25">
      <c r="A391" s="40" t="s">
        <v>644</v>
      </c>
      <c r="B391" s="40" t="s">
        <v>645</v>
      </c>
      <c r="C391" s="48">
        <v>18538</v>
      </c>
      <c r="D391" s="49">
        <v>387.76</v>
      </c>
      <c r="E391" s="50">
        <f t="shared" si="25"/>
        <v>7188294.8799999999</v>
      </c>
      <c r="F391" s="48">
        <v>27143</v>
      </c>
      <c r="G391" s="49">
        <v>384.77</v>
      </c>
      <c r="H391" s="51">
        <f t="shared" si="26"/>
        <v>10443812.109999999</v>
      </c>
      <c r="I391" s="48">
        <v>5833</v>
      </c>
      <c r="J391" s="49">
        <v>387.76</v>
      </c>
      <c r="K391" s="50">
        <f t="shared" si="27"/>
        <v>2261804.08</v>
      </c>
      <c r="L391" s="48">
        <v>8540</v>
      </c>
      <c r="M391" s="49">
        <v>384.77</v>
      </c>
      <c r="N391" s="50">
        <f t="shared" si="28"/>
        <v>3285935.8</v>
      </c>
      <c r="O391" s="51">
        <f t="shared" si="29"/>
        <v>23179846.870000001</v>
      </c>
    </row>
    <row r="392" spans="1:15" x14ac:dyDescent="0.25">
      <c r="A392" s="40" t="s">
        <v>646</v>
      </c>
      <c r="B392" s="40" t="s">
        <v>647</v>
      </c>
      <c r="C392" s="48">
        <v>3863</v>
      </c>
      <c r="D392" s="49">
        <v>323.51</v>
      </c>
      <c r="E392" s="50">
        <f t="shared" ref="E392:E455" si="30">C392*D392</f>
        <v>1249719.1299999999</v>
      </c>
      <c r="F392" s="48">
        <v>41220</v>
      </c>
      <c r="G392" s="49">
        <v>320.81</v>
      </c>
      <c r="H392" s="51">
        <f t="shared" ref="H392:H455" si="31">F392*G392</f>
        <v>13223788.199999999</v>
      </c>
      <c r="I392" s="48">
        <v>1418</v>
      </c>
      <c r="J392" s="49">
        <v>323.51</v>
      </c>
      <c r="K392" s="50">
        <f t="shared" ref="K392:K455" si="32">I392*J392</f>
        <v>458737.18</v>
      </c>
      <c r="L392" s="48">
        <v>15128</v>
      </c>
      <c r="M392" s="49">
        <v>320.81</v>
      </c>
      <c r="N392" s="50">
        <f t="shared" ref="N392:N455" si="33">L392*M392</f>
        <v>4853213.68</v>
      </c>
      <c r="O392" s="51">
        <f t="shared" ref="O392:O455" si="34">E392+H392+K392+N392</f>
        <v>19785458.189999998</v>
      </c>
    </row>
    <row r="393" spans="1:15" x14ac:dyDescent="0.25">
      <c r="A393" s="40" t="s">
        <v>648</v>
      </c>
      <c r="B393" s="40" t="s">
        <v>649</v>
      </c>
      <c r="C393" s="48">
        <v>1813</v>
      </c>
      <c r="D393" s="49">
        <v>339.73</v>
      </c>
      <c r="E393" s="50">
        <f t="shared" si="30"/>
        <v>615930.49</v>
      </c>
      <c r="F393" s="48">
        <v>60318</v>
      </c>
      <c r="G393" s="49">
        <v>336.59</v>
      </c>
      <c r="H393" s="51">
        <f t="shared" si="31"/>
        <v>20302435.619999997</v>
      </c>
      <c r="I393" s="48">
        <v>286</v>
      </c>
      <c r="J393" s="49">
        <v>339.73</v>
      </c>
      <c r="K393" s="50">
        <f t="shared" si="32"/>
        <v>97162.78</v>
      </c>
      <c r="L393" s="48">
        <v>9522</v>
      </c>
      <c r="M393" s="49">
        <v>336.59</v>
      </c>
      <c r="N393" s="50">
        <f t="shared" si="33"/>
        <v>3205009.98</v>
      </c>
      <c r="O393" s="51">
        <f t="shared" si="34"/>
        <v>24220538.869999997</v>
      </c>
    </row>
    <row r="394" spans="1:15" x14ac:dyDescent="0.25">
      <c r="A394" s="40" t="s">
        <v>650</v>
      </c>
      <c r="B394" s="40" t="s">
        <v>651</v>
      </c>
      <c r="C394" s="48">
        <v>10061</v>
      </c>
      <c r="D394" s="49">
        <v>520.32000000000005</v>
      </c>
      <c r="E394" s="50">
        <f t="shared" si="30"/>
        <v>5234939.5200000005</v>
      </c>
      <c r="F394" s="48">
        <v>44318</v>
      </c>
      <c r="G394" s="49">
        <v>515.94000000000005</v>
      </c>
      <c r="H394" s="51">
        <f t="shared" si="31"/>
        <v>22865428.920000002</v>
      </c>
      <c r="I394" s="48">
        <v>2668</v>
      </c>
      <c r="J394" s="49">
        <v>520.32000000000005</v>
      </c>
      <c r="K394" s="50">
        <f t="shared" si="32"/>
        <v>1388213.7600000002</v>
      </c>
      <c r="L394" s="48">
        <v>11751</v>
      </c>
      <c r="M394" s="49">
        <v>515.94000000000005</v>
      </c>
      <c r="N394" s="50">
        <f t="shared" si="33"/>
        <v>6062810.9400000004</v>
      </c>
      <c r="O394" s="51">
        <f t="shared" si="34"/>
        <v>35551393.140000001</v>
      </c>
    </row>
    <row r="395" spans="1:15" x14ac:dyDescent="0.25">
      <c r="A395" s="40" t="s">
        <v>654</v>
      </c>
      <c r="B395" s="40" t="s">
        <v>655</v>
      </c>
      <c r="C395" s="48">
        <v>6199</v>
      </c>
      <c r="D395" s="49">
        <v>294.17</v>
      </c>
      <c r="E395" s="50">
        <f t="shared" si="30"/>
        <v>1823559.83</v>
      </c>
      <c r="F395" s="48">
        <v>42954</v>
      </c>
      <c r="G395" s="49">
        <v>291.41000000000003</v>
      </c>
      <c r="H395" s="51">
        <f t="shared" si="31"/>
        <v>12517225.140000001</v>
      </c>
      <c r="I395" s="48">
        <v>1310</v>
      </c>
      <c r="J395" s="49">
        <v>294.17</v>
      </c>
      <c r="K395" s="50">
        <f t="shared" si="32"/>
        <v>385362.7</v>
      </c>
      <c r="L395" s="48">
        <v>9076</v>
      </c>
      <c r="M395" s="49">
        <v>291.41000000000003</v>
      </c>
      <c r="N395" s="50">
        <f t="shared" si="33"/>
        <v>2644837.16</v>
      </c>
      <c r="O395" s="51">
        <f t="shared" si="34"/>
        <v>17370984.829999998</v>
      </c>
    </row>
    <row r="396" spans="1:15" x14ac:dyDescent="0.25">
      <c r="A396" s="40" t="s">
        <v>1287</v>
      </c>
      <c r="B396" s="40" t="s">
        <v>656</v>
      </c>
      <c r="C396" s="48">
        <v>0</v>
      </c>
      <c r="D396" s="49">
        <v>224.7</v>
      </c>
      <c r="E396" s="50">
        <f t="shared" si="30"/>
        <v>0</v>
      </c>
      <c r="F396" s="48">
        <v>30957</v>
      </c>
      <c r="G396" s="49">
        <v>222.72</v>
      </c>
      <c r="H396" s="51">
        <f t="shared" si="31"/>
        <v>6894743.04</v>
      </c>
      <c r="I396" s="48">
        <v>0</v>
      </c>
      <c r="J396" s="49">
        <v>224.7</v>
      </c>
      <c r="K396" s="50">
        <f t="shared" si="32"/>
        <v>0</v>
      </c>
      <c r="L396" s="48">
        <v>2755</v>
      </c>
      <c r="M396" s="49">
        <v>222.72</v>
      </c>
      <c r="N396" s="50">
        <f t="shared" si="33"/>
        <v>613593.59999999998</v>
      </c>
      <c r="O396" s="51">
        <f t="shared" si="34"/>
        <v>7508336.6399999997</v>
      </c>
    </row>
    <row r="397" spans="1:15" x14ac:dyDescent="0.25">
      <c r="A397" s="40" t="s">
        <v>657</v>
      </c>
      <c r="B397" s="40" t="s">
        <v>658</v>
      </c>
      <c r="C397" s="48">
        <v>20013</v>
      </c>
      <c r="D397" s="49">
        <v>272.82</v>
      </c>
      <c r="E397" s="50">
        <f t="shared" si="30"/>
        <v>5459946.6600000001</v>
      </c>
      <c r="F397" s="48">
        <v>30619</v>
      </c>
      <c r="G397" s="49">
        <v>270.3</v>
      </c>
      <c r="H397" s="51">
        <f t="shared" si="31"/>
        <v>8276315.7000000002</v>
      </c>
      <c r="I397" s="48">
        <v>8038</v>
      </c>
      <c r="J397" s="49">
        <v>272.82</v>
      </c>
      <c r="K397" s="50">
        <f t="shared" si="32"/>
        <v>2192927.16</v>
      </c>
      <c r="L397" s="48">
        <v>12297</v>
      </c>
      <c r="M397" s="49">
        <v>270.3</v>
      </c>
      <c r="N397" s="50">
        <f t="shared" si="33"/>
        <v>3323879.1</v>
      </c>
      <c r="O397" s="51">
        <f t="shared" si="34"/>
        <v>19253068.620000001</v>
      </c>
    </row>
    <row r="398" spans="1:15" x14ac:dyDescent="0.25">
      <c r="A398" s="40" t="s">
        <v>659</v>
      </c>
      <c r="B398" s="40" t="s">
        <v>660</v>
      </c>
      <c r="C398" s="48">
        <v>8204</v>
      </c>
      <c r="D398" s="49">
        <v>362.96</v>
      </c>
      <c r="E398" s="50">
        <f t="shared" si="30"/>
        <v>2977723.84</v>
      </c>
      <c r="F398" s="48">
        <v>24014</v>
      </c>
      <c r="G398" s="49">
        <v>360.14</v>
      </c>
      <c r="H398" s="51">
        <f t="shared" si="31"/>
        <v>8648401.959999999</v>
      </c>
      <c r="I398" s="48">
        <v>2579</v>
      </c>
      <c r="J398" s="49">
        <v>362.96</v>
      </c>
      <c r="K398" s="50">
        <f t="shared" si="32"/>
        <v>936073.84</v>
      </c>
      <c r="L398" s="48">
        <v>7550</v>
      </c>
      <c r="M398" s="49">
        <v>360.14</v>
      </c>
      <c r="N398" s="50">
        <f t="shared" si="33"/>
        <v>2719057</v>
      </c>
      <c r="O398" s="51">
        <f t="shared" si="34"/>
        <v>15281256.639999999</v>
      </c>
    </row>
    <row r="399" spans="1:15" x14ac:dyDescent="0.25">
      <c r="A399" s="40" t="s">
        <v>661</v>
      </c>
      <c r="B399" s="40" t="s">
        <v>662</v>
      </c>
      <c r="C399" s="48">
        <v>96</v>
      </c>
      <c r="D399" s="49">
        <v>248.98</v>
      </c>
      <c r="E399" s="50">
        <f t="shared" si="30"/>
        <v>23902.079999999998</v>
      </c>
      <c r="F399" s="48">
        <v>24565</v>
      </c>
      <c r="G399" s="49">
        <v>246.82</v>
      </c>
      <c r="H399" s="51">
        <f t="shared" si="31"/>
        <v>6063133.2999999998</v>
      </c>
      <c r="I399" s="48">
        <v>1</v>
      </c>
      <c r="J399" s="49">
        <v>248.98</v>
      </c>
      <c r="K399" s="50">
        <f t="shared" si="32"/>
        <v>248.98</v>
      </c>
      <c r="L399" s="48">
        <v>234</v>
      </c>
      <c r="M399" s="49">
        <v>246.82</v>
      </c>
      <c r="N399" s="50">
        <f t="shared" si="33"/>
        <v>57755.88</v>
      </c>
      <c r="O399" s="51">
        <f t="shared" si="34"/>
        <v>6145040.2400000002</v>
      </c>
    </row>
    <row r="400" spans="1:15" x14ac:dyDescent="0.25">
      <c r="A400" s="40" t="s">
        <v>1179</v>
      </c>
      <c r="B400" s="40" t="s">
        <v>1265</v>
      </c>
      <c r="C400" s="48">
        <v>0</v>
      </c>
      <c r="D400" s="49">
        <v>234.28</v>
      </c>
      <c r="E400" s="50">
        <f t="shared" si="30"/>
        <v>0</v>
      </c>
      <c r="F400" s="48">
        <v>19422</v>
      </c>
      <c r="G400" s="49">
        <v>232.09</v>
      </c>
      <c r="H400" s="51">
        <f t="shared" si="31"/>
        <v>4507651.9800000004</v>
      </c>
      <c r="I400" s="48">
        <v>0</v>
      </c>
      <c r="J400" s="49">
        <v>234.28</v>
      </c>
      <c r="K400" s="50">
        <f t="shared" si="32"/>
        <v>0</v>
      </c>
      <c r="L400" s="48">
        <v>2684</v>
      </c>
      <c r="M400" s="49">
        <v>232.09</v>
      </c>
      <c r="N400" s="50">
        <f t="shared" si="33"/>
        <v>622929.56000000006</v>
      </c>
      <c r="O400" s="51">
        <f t="shared" si="34"/>
        <v>5130581.540000001</v>
      </c>
    </row>
    <row r="401" spans="1:15" x14ac:dyDescent="0.25">
      <c r="A401" s="40" t="s">
        <v>664</v>
      </c>
      <c r="B401" s="40" t="s">
        <v>665</v>
      </c>
      <c r="C401" s="48">
        <v>1601</v>
      </c>
      <c r="D401" s="49">
        <v>232.3</v>
      </c>
      <c r="E401" s="50">
        <f t="shared" si="30"/>
        <v>371912.30000000005</v>
      </c>
      <c r="F401" s="48">
        <v>19270</v>
      </c>
      <c r="G401" s="49">
        <v>230.47</v>
      </c>
      <c r="H401" s="51">
        <f t="shared" si="31"/>
        <v>4441156.9000000004</v>
      </c>
      <c r="I401" s="48">
        <v>178</v>
      </c>
      <c r="J401" s="49">
        <v>232.3</v>
      </c>
      <c r="K401" s="50">
        <f t="shared" si="32"/>
        <v>41349.4</v>
      </c>
      <c r="L401" s="48">
        <v>2140</v>
      </c>
      <c r="M401" s="49">
        <v>230.47</v>
      </c>
      <c r="N401" s="50">
        <f t="shared" si="33"/>
        <v>493205.8</v>
      </c>
      <c r="O401" s="51">
        <f t="shared" si="34"/>
        <v>5347624.4000000004</v>
      </c>
    </row>
    <row r="402" spans="1:15" x14ac:dyDescent="0.25">
      <c r="A402" s="40" t="s">
        <v>1288</v>
      </c>
      <c r="B402" s="40" t="s">
        <v>1226</v>
      </c>
      <c r="C402" s="48">
        <v>0</v>
      </c>
      <c r="D402" s="49">
        <v>259.93</v>
      </c>
      <c r="E402" s="50">
        <f t="shared" si="30"/>
        <v>0</v>
      </c>
      <c r="F402" s="48">
        <v>27211</v>
      </c>
      <c r="G402" s="49">
        <v>257.62</v>
      </c>
      <c r="H402" s="51">
        <f t="shared" si="31"/>
        <v>7010097.8200000003</v>
      </c>
      <c r="I402" s="48">
        <v>0</v>
      </c>
      <c r="J402" s="49">
        <v>259.93</v>
      </c>
      <c r="K402" s="50">
        <f t="shared" si="32"/>
        <v>0</v>
      </c>
      <c r="L402" s="48">
        <v>1274</v>
      </c>
      <c r="M402" s="49">
        <v>257.62</v>
      </c>
      <c r="N402" s="50">
        <f t="shared" si="33"/>
        <v>328207.88</v>
      </c>
      <c r="O402" s="51">
        <f t="shared" si="34"/>
        <v>7338305.7000000002</v>
      </c>
    </row>
    <row r="403" spans="1:15" x14ac:dyDescent="0.25">
      <c r="A403" s="40" t="s">
        <v>1347</v>
      </c>
      <c r="B403" s="40" t="s">
        <v>1344</v>
      </c>
      <c r="C403" s="48">
        <v>1197</v>
      </c>
      <c r="D403" s="49">
        <v>254.76</v>
      </c>
      <c r="E403" s="50">
        <f t="shared" si="30"/>
        <v>304947.71999999997</v>
      </c>
      <c r="F403" s="48">
        <v>24595</v>
      </c>
      <c r="G403" s="49">
        <v>252.76</v>
      </c>
      <c r="H403" s="51">
        <f t="shared" si="31"/>
        <v>6216632.2000000002</v>
      </c>
      <c r="I403" s="48">
        <v>261</v>
      </c>
      <c r="J403" s="49">
        <v>254.76</v>
      </c>
      <c r="K403" s="50">
        <f t="shared" si="32"/>
        <v>66492.36</v>
      </c>
      <c r="L403" s="48">
        <v>5370</v>
      </c>
      <c r="M403" s="49">
        <v>252.76</v>
      </c>
      <c r="N403" s="50">
        <f t="shared" si="33"/>
        <v>1357321.2</v>
      </c>
      <c r="O403" s="51">
        <f t="shared" si="34"/>
        <v>7945393.4800000004</v>
      </c>
    </row>
    <row r="404" spans="1:15" x14ac:dyDescent="0.25">
      <c r="A404" s="40" t="s">
        <v>666</v>
      </c>
      <c r="B404" s="40" t="s">
        <v>667</v>
      </c>
      <c r="C404" s="48">
        <v>16085</v>
      </c>
      <c r="D404" s="49">
        <v>298.95999999999998</v>
      </c>
      <c r="E404" s="50">
        <f t="shared" si="30"/>
        <v>4808771.5999999996</v>
      </c>
      <c r="F404" s="48">
        <v>28317</v>
      </c>
      <c r="G404" s="49">
        <v>296.44</v>
      </c>
      <c r="H404" s="51">
        <f t="shared" si="31"/>
        <v>8394291.4800000004</v>
      </c>
      <c r="I404" s="48">
        <v>8694</v>
      </c>
      <c r="J404" s="49">
        <v>298.95999999999998</v>
      </c>
      <c r="K404" s="50">
        <f t="shared" si="32"/>
        <v>2599158.2399999998</v>
      </c>
      <c r="L404" s="48">
        <v>15306</v>
      </c>
      <c r="M404" s="49">
        <v>296.44</v>
      </c>
      <c r="N404" s="50">
        <f t="shared" si="33"/>
        <v>4537310.6399999997</v>
      </c>
      <c r="O404" s="51">
        <f t="shared" si="34"/>
        <v>20339531.960000001</v>
      </c>
    </row>
    <row r="405" spans="1:15" x14ac:dyDescent="0.25">
      <c r="A405" s="40" t="s">
        <v>668</v>
      </c>
      <c r="B405" s="40" t="s">
        <v>1097</v>
      </c>
      <c r="C405" s="48">
        <v>0</v>
      </c>
      <c r="D405" s="49">
        <v>330.29</v>
      </c>
      <c r="E405" s="50">
        <f t="shared" si="30"/>
        <v>0</v>
      </c>
      <c r="F405" s="48">
        <v>7900</v>
      </c>
      <c r="G405" s="49">
        <v>327.32</v>
      </c>
      <c r="H405" s="51">
        <f t="shared" si="31"/>
        <v>2585828</v>
      </c>
      <c r="I405" s="48">
        <v>0</v>
      </c>
      <c r="J405" s="49">
        <v>330.29</v>
      </c>
      <c r="K405" s="50">
        <f t="shared" si="32"/>
        <v>0</v>
      </c>
      <c r="L405" s="48">
        <v>1653</v>
      </c>
      <c r="M405" s="49">
        <v>327.32</v>
      </c>
      <c r="N405" s="50">
        <f t="shared" si="33"/>
        <v>541059.96</v>
      </c>
      <c r="O405" s="51">
        <f t="shared" si="34"/>
        <v>3126887.96</v>
      </c>
    </row>
    <row r="406" spans="1:15" x14ac:dyDescent="0.25">
      <c r="A406" s="40" t="s">
        <v>670</v>
      </c>
      <c r="B406" s="40" t="s">
        <v>1098</v>
      </c>
      <c r="C406" s="48">
        <v>8168</v>
      </c>
      <c r="D406" s="49">
        <v>207.31</v>
      </c>
      <c r="E406" s="50">
        <f t="shared" si="30"/>
        <v>1693308.08</v>
      </c>
      <c r="F406" s="48">
        <v>4981</v>
      </c>
      <c r="G406" s="49">
        <v>205.76</v>
      </c>
      <c r="H406" s="51">
        <f t="shared" si="31"/>
        <v>1024890.5599999999</v>
      </c>
      <c r="I406" s="48">
        <v>168</v>
      </c>
      <c r="J406" s="49">
        <v>207.31</v>
      </c>
      <c r="K406" s="50">
        <f t="shared" si="32"/>
        <v>34828.080000000002</v>
      </c>
      <c r="L406" s="48">
        <v>103</v>
      </c>
      <c r="M406" s="49">
        <v>205.76</v>
      </c>
      <c r="N406" s="50">
        <f t="shared" si="33"/>
        <v>21193.279999999999</v>
      </c>
      <c r="O406" s="51">
        <f t="shared" si="34"/>
        <v>2774220</v>
      </c>
    </row>
    <row r="407" spans="1:15" x14ac:dyDescent="0.25">
      <c r="A407" s="40" t="s">
        <v>672</v>
      </c>
      <c r="B407" s="40" t="s">
        <v>1099</v>
      </c>
      <c r="C407" s="48">
        <v>1496</v>
      </c>
      <c r="D407" s="49">
        <v>212.92</v>
      </c>
      <c r="E407" s="50">
        <f t="shared" si="30"/>
        <v>318528.32</v>
      </c>
      <c r="F407" s="48">
        <v>28453</v>
      </c>
      <c r="G407" s="49">
        <v>211.12</v>
      </c>
      <c r="H407" s="51">
        <f t="shared" si="31"/>
        <v>6006997.3600000003</v>
      </c>
      <c r="I407" s="48">
        <v>139</v>
      </c>
      <c r="J407" s="49">
        <v>212.92</v>
      </c>
      <c r="K407" s="50">
        <f t="shared" si="32"/>
        <v>29595.879999999997</v>
      </c>
      <c r="L407" s="48">
        <v>2643</v>
      </c>
      <c r="M407" s="49">
        <v>211.12</v>
      </c>
      <c r="N407" s="50">
        <f t="shared" si="33"/>
        <v>557990.16</v>
      </c>
      <c r="O407" s="51">
        <f t="shared" si="34"/>
        <v>6913111.7200000007</v>
      </c>
    </row>
    <row r="408" spans="1:15" x14ac:dyDescent="0.25">
      <c r="A408" s="40" t="s">
        <v>1180</v>
      </c>
      <c r="B408" s="40" t="s">
        <v>1266</v>
      </c>
      <c r="C408" s="48">
        <v>76</v>
      </c>
      <c r="D408" s="49">
        <v>262.35000000000002</v>
      </c>
      <c r="E408" s="50">
        <f t="shared" si="30"/>
        <v>19938.600000000002</v>
      </c>
      <c r="F408" s="48">
        <v>19019</v>
      </c>
      <c r="G408" s="49">
        <v>260.14999999999998</v>
      </c>
      <c r="H408" s="51">
        <f t="shared" si="31"/>
        <v>4947792.8499999996</v>
      </c>
      <c r="I408" s="48">
        <v>10</v>
      </c>
      <c r="J408" s="49">
        <v>262.35000000000002</v>
      </c>
      <c r="K408" s="50">
        <f t="shared" si="32"/>
        <v>2623.5</v>
      </c>
      <c r="L408" s="48">
        <v>2488</v>
      </c>
      <c r="M408" s="49">
        <v>260.14999999999998</v>
      </c>
      <c r="N408" s="50">
        <f t="shared" si="33"/>
        <v>647253.19999999995</v>
      </c>
      <c r="O408" s="51">
        <f t="shared" si="34"/>
        <v>5617608.1499999994</v>
      </c>
    </row>
    <row r="409" spans="1:15" x14ac:dyDescent="0.25">
      <c r="A409" s="40" t="s">
        <v>674</v>
      </c>
      <c r="B409" s="40" t="s">
        <v>675</v>
      </c>
      <c r="C409" s="48">
        <v>857</v>
      </c>
      <c r="D409" s="49">
        <v>254.02</v>
      </c>
      <c r="E409" s="50">
        <f t="shared" si="30"/>
        <v>217695.14</v>
      </c>
      <c r="F409" s="48">
        <v>13714</v>
      </c>
      <c r="G409" s="49">
        <v>251.92</v>
      </c>
      <c r="H409" s="51">
        <f t="shared" si="31"/>
        <v>3454830.88</v>
      </c>
      <c r="I409" s="48">
        <v>104</v>
      </c>
      <c r="J409" s="49">
        <v>254.02</v>
      </c>
      <c r="K409" s="50">
        <f t="shared" si="32"/>
        <v>26418.080000000002</v>
      </c>
      <c r="L409" s="48">
        <v>1672</v>
      </c>
      <c r="M409" s="49">
        <v>251.92</v>
      </c>
      <c r="N409" s="50">
        <f t="shared" si="33"/>
        <v>421210.24</v>
      </c>
      <c r="O409" s="51">
        <f t="shared" si="34"/>
        <v>4120154.34</v>
      </c>
    </row>
    <row r="410" spans="1:15" x14ac:dyDescent="0.25">
      <c r="A410" s="40" t="s">
        <v>1370</v>
      </c>
      <c r="B410" s="40" t="s">
        <v>676</v>
      </c>
      <c r="C410" s="48">
        <v>358</v>
      </c>
      <c r="D410" s="49">
        <v>282.97000000000003</v>
      </c>
      <c r="E410" s="50">
        <f t="shared" si="30"/>
        <v>101303.26000000001</v>
      </c>
      <c r="F410" s="48">
        <v>26486</v>
      </c>
      <c r="G410" s="49">
        <v>280.33</v>
      </c>
      <c r="H410" s="51">
        <f t="shared" si="31"/>
        <v>7424820.3799999999</v>
      </c>
      <c r="I410" s="48">
        <v>45</v>
      </c>
      <c r="J410" s="49">
        <v>282.97000000000003</v>
      </c>
      <c r="K410" s="50">
        <f t="shared" si="32"/>
        <v>12733.650000000001</v>
      </c>
      <c r="L410" s="48">
        <v>3353</v>
      </c>
      <c r="M410" s="49">
        <v>280.33</v>
      </c>
      <c r="N410" s="50">
        <f t="shared" si="33"/>
        <v>939946.49</v>
      </c>
      <c r="O410" s="51">
        <f t="shared" si="34"/>
        <v>8478803.7799999993</v>
      </c>
    </row>
    <row r="411" spans="1:15" x14ac:dyDescent="0.25">
      <c r="A411" s="40" t="s">
        <v>677</v>
      </c>
      <c r="B411" s="40" t="s">
        <v>678</v>
      </c>
      <c r="C411" s="48">
        <v>22395</v>
      </c>
      <c r="D411" s="49">
        <v>346.24</v>
      </c>
      <c r="E411" s="50">
        <f t="shared" si="30"/>
        <v>7754044.7999999998</v>
      </c>
      <c r="F411" s="48">
        <v>59289</v>
      </c>
      <c r="G411" s="49">
        <v>343.12</v>
      </c>
      <c r="H411" s="51">
        <f t="shared" si="31"/>
        <v>20343241.68</v>
      </c>
      <c r="I411" s="48">
        <v>10434</v>
      </c>
      <c r="J411" s="49">
        <v>346.24</v>
      </c>
      <c r="K411" s="50">
        <f t="shared" si="32"/>
        <v>3612668.16</v>
      </c>
      <c r="L411" s="48">
        <v>27624</v>
      </c>
      <c r="M411" s="49">
        <v>343.12</v>
      </c>
      <c r="N411" s="50">
        <f t="shared" si="33"/>
        <v>9478346.8800000008</v>
      </c>
      <c r="O411" s="51">
        <f t="shared" si="34"/>
        <v>41188301.520000003</v>
      </c>
    </row>
    <row r="412" spans="1:15" x14ac:dyDescent="0.25">
      <c r="A412" s="52" t="s">
        <v>679</v>
      </c>
      <c r="B412" s="40" t="s">
        <v>1100</v>
      </c>
      <c r="C412" s="48">
        <v>2603</v>
      </c>
      <c r="D412" s="49">
        <v>273.8</v>
      </c>
      <c r="E412" s="50">
        <f t="shared" si="30"/>
        <v>712701.4</v>
      </c>
      <c r="F412" s="48">
        <v>19423</v>
      </c>
      <c r="G412" s="49">
        <v>271.14999999999998</v>
      </c>
      <c r="H412" s="51">
        <f t="shared" si="31"/>
        <v>5266546.4499999993</v>
      </c>
      <c r="I412" s="48">
        <v>453</v>
      </c>
      <c r="J412" s="49">
        <v>273.8</v>
      </c>
      <c r="K412" s="50">
        <f t="shared" si="32"/>
        <v>124031.40000000001</v>
      </c>
      <c r="L412" s="48">
        <v>3379</v>
      </c>
      <c r="M412" s="49">
        <v>271.14999999999998</v>
      </c>
      <c r="N412" s="50">
        <f t="shared" si="33"/>
        <v>916215.85</v>
      </c>
      <c r="O412" s="51">
        <f t="shared" si="34"/>
        <v>7019495.0999999996</v>
      </c>
    </row>
    <row r="413" spans="1:15" x14ac:dyDescent="0.25">
      <c r="A413" s="40" t="s">
        <v>681</v>
      </c>
      <c r="B413" s="40" t="s">
        <v>1101</v>
      </c>
      <c r="C413" s="48">
        <v>735</v>
      </c>
      <c r="D413" s="49">
        <v>269.66000000000003</v>
      </c>
      <c r="E413" s="50">
        <f t="shared" si="30"/>
        <v>198200.1</v>
      </c>
      <c r="F413" s="48">
        <v>24866</v>
      </c>
      <c r="G413" s="49">
        <v>267.14</v>
      </c>
      <c r="H413" s="51">
        <f t="shared" si="31"/>
        <v>6642703.2399999993</v>
      </c>
      <c r="I413" s="48">
        <v>131</v>
      </c>
      <c r="J413" s="49">
        <v>269.66000000000003</v>
      </c>
      <c r="K413" s="50">
        <f t="shared" si="32"/>
        <v>35325.460000000006</v>
      </c>
      <c r="L413" s="48">
        <v>4431</v>
      </c>
      <c r="M413" s="49">
        <v>267.14</v>
      </c>
      <c r="N413" s="50">
        <f t="shared" si="33"/>
        <v>1183697.3399999999</v>
      </c>
      <c r="O413" s="51">
        <f t="shared" si="34"/>
        <v>8059926.1399999987</v>
      </c>
    </row>
    <row r="414" spans="1:15" x14ac:dyDescent="0.25">
      <c r="A414" s="40" t="s">
        <v>683</v>
      </c>
      <c r="B414" s="40" t="s">
        <v>1102</v>
      </c>
      <c r="C414" s="48">
        <v>1559</v>
      </c>
      <c r="D414" s="49">
        <v>295.05</v>
      </c>
      <c r="E414" s="50">
        <f t="shared" si="30"/>
        <v>459982.95</v>
      </c>
      <c r="F414" s="48">
        <v>38843</v>
      </c>
      <c r="G414" s="49">
        <v>292.44</v>
      </c>
      <c r="H414" s="51">
        <f t="shared" si="31"/>
        <v>11359246.92</v>
      </c>
      <c r="I414" s="48">
        <v>413</v>
      </c>
      <c r="J414" s="49">
        <v>295.05</v>
      </c>
      <c r="K414" s="50">
        <f t="shared" si="32"/>
        <v>121855.65000000001</v>
      </c>
      <c r="L414" s="48">
        <v>10278</v>
      </c>
      <c r="M414" s="49">
        <v>292.44</v>
      </c>
      <c r="N414" s="50">
        <f t="shared" si="33"/>
        <v>3005698.32</v>
      </c>
      <c r="O414" s="51">
        <f t="shared" si="34"/>
        <v>14946783.84</v>
      </c>
    </row>
    <row r="415" spans="1:15" x14ac:dyDescent="0.25">
      <c r="A415" s="40" t="s">
        <v>1371</v>
      </c>
      <c r="B415" s="40" t="s">
        <v>1228</v>
      </c>
      <c r="C415" s="48">
        <v>1957</v>
      </c>
      <c r="D415" s="49">
        <v>275.39999999999998</v>
      </c>
      <c r="E415" s="50">
        <f t="shared" si="30"/>
        <v>538957.79999999993</v>
      </c>
      <c r="F415" s="48">
        <v>24354</v>
      </c>
      <c r="G415" s="49">
        <v>273.31</v>
      </c>
      <c r="H415" s="51">
        <f t="shared" si="31"/>
        <v>6656191.7400000002</v>
      </c>
      <c r="I415" s="48">
        <v>410</v>
      </c>
      <c r="J415" s="49">
        <v>275.39999999999998</v>
      </c>
      <c r="K415" s="50">
        <f t="shared" si="32"/>
        <v>112913.99999999999</v>
      </c>
      <c r="L415" s="48">
        <v>5108</v>
      </c>
      <c r="M415" s="49">
        <v>273.31</v>
      </c>
      <c r="N415" s="50">
        <f t="shared" si="33"/>
        <v>1396067.48</v>
      </c>
      <c r="O415" s="51">
        <f t="shared" si="34"/>
        <v>8704131.0199999996</v>
      </c>
    </row>
    <row r="416" spans="1:15" x14ac:dyDescent="0.25">
      <c r="A416" s="40" t="s">
        <v>685</v>
      </c>
      <c r="B416" s="40" t="s">
        <v>686</v>
      </c>
      <c r="C416" s="48">
        <v>0</v>
      </c>
      <c r="D416" s="49">
        <v>336.24</v>
      </c>
      <c r="E416" s="50">
        <f t="shared" si="30"/>
        <v>0</v>
      </c>
      <c r="F416" s="48">
        <v>34668</v>
      </c>
      <c r="G416" s="49">
        <v>333.27</v>
      </c>
      <c r="H416" s="51">
        <f t="shared" si="31"/>
        <v>11553804.359999999</v>
      </c>
      <c r="I416" s="48">
        <v>0</v>
      </c>
      <c r="J416" s="49">
        <v>336.24</v>
      </c>
      <c r="K416" s="50">
        <f t="shared" si="32"/>
        <v>0</v>
      </c>
      <c r="L416" s="48">
        <v>1220</v>
      </c>
      <c r="M416" s="49">
        <v>333.27</v>
      </c>
      <c r="N416" s="50">
        <f t="shared" si="33"/>
        <v>406589.39999999997</v>
      </c>
      <c r="O416" s="51">
        <f t="shared" si="34"/>
        <v>11960393.76</v>
      </c>
    </row>
    <row r="417" spans="1:15" x14ac:dyDescent="0.25">
      <c r="A417" s="52" t="s">
        <v>687</v>
      </c>
      <c r="B417" s="40" t="s">
        <v>688</v>
      </c>
      <c r="C417" s="48">
        <v>0</v>
      </c>
      <c r="D417" s="49">
        <v>211.73</v>
      </c>
      <c r="E417" s="50">
        <f t="shared" si="30"/>
        <v>0</v>
      </c>
      <c r="F417" s="48">
        <v>72135</v>
      </c>
      <c r="G417" s="49">
        <v>210.08</v>
      </c>
      <c r="H417" s="51">
        <f t="shared" si="31"/>
        <v>15154120.800000001</v>
      </c>
      <c r="I417" s="48">
        <v>0</v>
      </c>
      <c r="J417" s="49">
        <v>211.73</v>
      </c>
      <c r="K417" s="50">
        <f t="shared" si="32"/>
        <v>0</v>
      </c>
      <c r="L417" s="48">
        <v>2526</v>
      </c>
      <c r="M417" s="49">
        <v>210.08</v>
      </c>
      <c r="N417" s="50">
        <f t="shared" si="33"/>
        <v>530662.08000000007</v>
      </c>
      <c r="O417" s="51">
        <f t="shared" si="34"/>
        <v>15684782.880000001</v>
      </c>
    </row>
    <row r="418" spans="1:15" x14ac:dyDescent="0.25">
      <c r="A418" s="40" t="s">
        <v>689</v>
      </c>
      <c r="B418" s="40" t="s">
        <v>1103</v>
      </c>
      <c r="C418" s="48">
        <v>0</v>
      </c>
      <c r="D418" s="49">
        <v>240.77</v>
      </c>
      <c r="E418" s="50">
        <f t="shared" si="30"/>
        <v>0</v>
      </c>
      <c r="F418" s="48">
        <v>44672</v>
      </c>
      <c r="G418" s="49">
        <v>239.08</v>
      </c>
      <c r="H418" s="51">
        <f t="shared" si="31"/>
        <v>10680181.76</v>
      </c>
      <c r="I418" s="48">
        <v>0</v>
      </c>
      <c r="J418" s="49">
        <v>240.77</v>
      </c>
      <c r="K418" s="50">
        <f t="shared" si="32"/>
        <v>0</v>
      </c>
      <c r="L418" s="48">
        <v>0</v>
      </c>
      <c r="M418" s="49">
        <v>239.08</v>
      </c>
      <c r="N418" s="50">
        <f t="shared" si="33"/>
        <v>0</v>
      </c>
      <c r="O418" s="51">
        <f t="shared" si="34"/>
        <v>10680181.76</v>
      </c>
    </row>
    <row r="419" spans="1:15" x14ac:dyDescent="0.25">
      <c r="A419" s="40" t="s">
        <v>691</v>
      </c>
      <c r="B419" s="40" t="s">
        <v>1104</v>
      </c>
      <c r="C419" s="48">
        <v>691</v>
      </c>
      <c r="D419" s="49">
        <v>268.43</v>
      </c>
      <c r="E419" s="50">
        <f t="shared" si="30"/>
        <v>185485.13</v>
      </c>
      <c r="F419" s="48">
        <v>20451</v>
      </c>
      <c r="G419" s="49">
        <v>266.10000000000002</v>
      </c>
      <c r="H419" s="51">
        <f t="shared" si="31"/>
        <v>5442011.1000000006</v>
      </c>
      <c r="I419" s="48">
        <v>4</v>
      </c>
      <c r="J419" s="49">
        <v>268.43</v>
      </c>
      <c r="K419" s="50">
        <f t="shared" si="32"/>
        <v>1073.72</v>
      </c>
      <c r="L419" s="48">
        <v>115</v>
      </c>
      <c r="M419" s="49">
        <v>266.10000000000002</v>
      </c>
      <c r="N419" s="50">
        <f t="shared" si="33"/>
        <v>30601.500000000004</v>
      </c>
      <c r="O419" s="51">
        <f t="shared" si="34"/>
        <v>5659171.4500000002</v>
      </c>
    </row>
    <row r="420" spans="1:15" x14ac:dyDescent="0.25">
      <c r="A420" s="40" t="s">
        <v>693</v>
      </c>
      <c r="B420" s="40" t="s">
        <v>1105</v>
      </c>
      <c r="C420" s="48">
        <v>1233</v>
      </c>
      <c r="D420" s="49">
        <v>307.49</v>
      </c>
      <c r="E420" s="50">
        <f t="shared" si="30"/>
        <v>379135.17</v>
      </c>
      <c r="F420" s="48">
        <v>27398</v>
      </c>
      <c r="G420" s="49">
        <v>304.69</v>
      </c>
      <c r="H420" s="51">
        <f t="shared" si="31"/>
        <v>8347896.6200000001</v>
      </c>
      <c r="I420" s="48">
        <v>150</v>
      </c>
      <c r="J420" s="49">
        <v>307.49</v>
      </c>
      <c r="K420" s="50">
        <f t="shared" si="32"/>
        <v>46123.5</v>
      </c>
      <c r="L420" s="48">
        <v>3329</v>
      </c>
      <c r="M420" s="49">
        <v>304.69</v>
      </c>
      <c r="N420" s="50">
        <f t="shared" si="33"/>
        <v>1014313.01</v>
      </c>
      <c r="O420" s="51">
        <f t="shared" si="34"/>
        <v>9787468.3000000007</v>
      </c>
    </row>
    <row r="421" spans="1:15" x14ac:dyDescent="0.25">
      <c r="A421" s="40" t="s">
        <v>695</v>
      </c>
      <c r="B421" s="40" t="s">
        <v>696</v>
      </c>
      <c r="C421" s="48">
        <v>11</v>
      </c>
      <c r="D421" s="49">
        <v>312.69</v>
      </c>
      <c r="E421" s="50">
        <f t="shared" si="30"/>
        <v>3439.59</v>
      </c>
      <c r="F421" s="48">
        <v>17552</v>
      </c>
      <c r="G421" s="49">
        <v>309.94</v>
      </c>
      <c r="H421" s="51">
        <f t="shared" si="31"/>
        <v>5440066.8799999999</v>
      </c>
      <c r="I421" s="48">
        <v>4</v>
      </c>
      <c r="J421" s="49">
        <v>312.69</v>
      </c>
      <c r="K421" s="50">
        <f t="shared" si="32"/>
        <v>1250.76</v>
      </c>
      <c r="L421" s="48">
        <v>6744</v>
      </c>
      <c r="M421" s="49">
        <v>309.94</v>
      </c>
      <c r="N421" s="50">
        <f t="shared" si="33"/>
        <v>2090235.3599999999</v>
      </c>
      <c r="O421" s="51">
        <f t="shared" si="34"/>
        <v>7534992.5899999999</v>
      </c>
    </row>
    <row r="422" spans="1:15" x14ac:dyDescent="0.25">
      <c r="A422" s="40" t="s">
        <v>697</v>
      </c>
      <c r="B422" s="40" t="s">
        <v>1106</v>
      </c>
      <c r="C422" s="48">
        <v>4700</v>
      </c>
      <c r="D422" s="49">
        <v>309.92</v>
      </c>
      <c r="E422" s="50">
        <f t="shared" si="30"/>
        <v>1456624</v>
      </c>
      <c r="F422" s="48">
        <v>46517</v>
      </c>
      <c r="G422" s="49">
        <v>306.95</v>
      </c>
      <c r="H422" s="51">
        <f t="shared" si="31"/>
        <v>14278393.15</v>
      </c>
      <c r="I422" s="48">
        <v>1109</v>
      </c>
      <c r="J422" s="49">
        <v>309.92</v>
      </c>
      <c r="K422" s="50">
        <f t="shared" si="32"/>
        <v>343701.28</v>
      </c>
      <c r="L422" s="48">
        <v>10975</v>
      </c>
      <c r="M422" s="49">
        <v>306.95</v>
      </c>
      <c r="N422" s="50">
        <f t="shared" si="33"/>
        <v>3368776.25</v>
      </c>
      <c r="O422" s="51">
        <f t="shared" si="34"/>
        <v>19447494.68</v>
      </c>
    </row>
    <row r="423" spans="1:15" x14ac:dyDescent="0.25">
      <c r="A423" s="40" t="s">
        <v>1181</v>
      </c>
      <c r="B423" s="40" t="s">
        <v>1229</v>
      </c>
      <c r="C423" s="48">
        <v>2047</v>
      </c>
      <c r="D423" s="49">
        <v>311.08999999999997</v>
      </c>
      <c r="E423" s="50">
        <f t="shared" si="30"/>
        <v>636801.23</v>
      </c>
      <c r="F423" s="48">
        <v>22117</v>
      </c>
      <c r="G423" s="49">
        <v>308.38</v>
      </c>
      <c r="H423" s="51">
        <f t="shared" si="31"/>
        <v>6820440.46</v>
      </c>
      <c r="I423" s="48">
        <v>100</v>
      </c>
      <c r="J423" s="49">
        <v>311.08999999999997</v>
      </c>
      <c r="K423" s="50">
        <f t="shared" si="32"/>
        <v>31108.999999999996</v>
      </c>
      <c r="L423" s="48">
        <v>1083</v>
      </c>
      <c r="M423" s="49">
        <v>308.38</v>
      </c>
      <c r="N423" s="50">
        <f t="shared" si="33"/>
        <v>333975.53999999998</v>
      </c>
      <c r="O423" s="51">
        <f t="shared" si="34"/>
        <v>7822326.2299999995</v>
      </c>
    </row>
    <row r="424" spans="1:15" x14ac:dyDescent="0.25">
      <c r="A424" s="40" t="s">
        <v>1182</v>
      </c>
      <c r="B424" s="40" t="s">
        <v>1230</v>
      </c>
      <c r="C424" s="48">
        <v>2570</v>
      </c>
      <c r="D424" s="49">
        <v>275.25</v>
      </c>
      <c r="E424" s="50">
        <f t="shared" si="30"/>
        <v>707392.5</v>
      </c>
      <c r="F424" s="48">
        <v>41613</v>
      </c>
      <c r="G424" s="49">
        <v>272.74</v>
      </c>
      <c r="H424" s="51">
        <f t="shared" si="31"/>
        <v>11349529.620000001</v>
      </c>
      <c r="I424" s="48">
        <v>229</v>
      </c>
      <c r="J424" s="49">
        <v>275.25</v>
      </c>
      <c r="K424" s="50">
        <f t="shared" si="32"/>
        <v>63032.25</v>
      </c>
      <c r="L424" s="48">
        <v>3715</v>
      </c>
      <c r="M424" s="49">
        <v>272.74</v>
      </c>
      <c r="N424" s="50">
        <f t="shared" si="33"/>
        <v>1013229.1</v>
      </c>
      <c r="O424" s="51">
        <f t="shared" si="34"/>
        <v>13133183.470000001</v>
      </c>
    </row>
    <row r="425" spans="1:15" x14ac:dyDescent="0.25">
      <c r="A425" s="40" t="s">
        <v>1183</v>
      </c>
      <c r="B425" s="40" t="s">
        <v>1231</v>
      </c>
      <c r="C425" s="48">
        <v>1194</v>
      </c>
      <c r="D425" s="49">
        <v>284.42</v>
      </c>
      <c r="E425" s="50">
        <f t="shared" si="30"/>
        <v>339597.48000000004</v>
      </c>
      <c r="F425" s="48">
        <v>11032</v>
      </c>
      <c r="G425" s="49">
        <v>281.89999999999998</v>
      </c>
      <c r="H425" s="51">
        <f t="shared" si="31"/>
        <v>3109920.8</v>
      </c>
      <c r="I425" s="48">
        <v>158</v>
      </c>
      <c r="J425" s="49">
        <v>284.42</v>
      </c>
      <c r="K425" s="50">
        <f t="shared" si="32"/>
        <v>44938.36</v>
      </c>
      <c r="L425" s="48">
        <v>1464</v>
      </c>
      <c r="M425" s="49">
        <v>281.89999999999998</v>
      </c>
      <c r="N425" s="50">
        <f t="shared" si="33"/>
        <v>412701.6</v>
      </c>
      <c r="O425" s="51">
        <f t="shared" si="34"/>
        <v>3907158.2399999998</v>
      </c>
    </row>
    <row r="426" spans="1:15" x14ac:dyDescent="0.25">
      <c r="A426" s="40" t="s">
        <v>1390</v>
      </c>
      <c r="B426" s="40" t="s">
        <v>1381</v>
      </c>
      <c r="C426" s="48">
        <v>5004</v>
      </c>
      <c r="D426" s="49">
        <v>322.10000000000002</v>
      </c>
      <c r="E426" s="50">
        <f t="shared" si="30"/>
        <v>1611788.4000000001</v>
      </c>
      <c r="F426" s="48">
        <v>62873</v>
      </c>
      <c r="G426" s="49">
        <v>319.33999999999997</v>
      </c>
      <c r="H426" s="51">
        <f t="shared" si="31"/>
        <v>20077863.819999997</v>
      </c>
      <c r="I426" s="48">
        <v>667</v>
      </c>
      <c r="J426" s="49">
        <v>322.10000000000002</v>
      </c>
      <c r="K426" s="50">
        <f t="shared" si="32"/>
        <v>214840.7</v>
      </c>
      <c r="L426" s="48">
        <v>8380</v>
      </c>
      <c r="M426" s="49">
        <v>319.33999999999997</v>
      </c>
      <c r="N426" s="50">
        <f t="shared" si="33"/>
        <v>2676069.1999999997</v>
      </c>
      <c r="O426" s="51">
        <f t="shared" si="34"/>
        <v>24580562.119999994</v>
      </c>
    </row>
    <row r="427" spans="1:15" x14ac:dyDescent="0.25">
      <c r="A427" s="40" t="s">
        <v>699</v>
      </c>
      <c r="B427" s="40" t="s">
        <v>700</v>
      </c>
      <c r="C427" s="48">
        <v>7375</v>
      </c>
      <c r="D427" s="49">
        <v>298.91000000000003</v>
      </c>
      <c r="E427" s="50">
        <f t="shared" si="30"/>
        <v>2204461.25</v>
      </c>
      <c r="F427" s="48">
        <v>27127</v>
      </c>
      <c r="G427" s="49">
        <v>296.8</v>
      </c>
      <c r="H427" s="51">
        <f t="shared" si="31"/>
        <v>8051293.6000000006</v>
      </c>
      <c r="I427" s="48">
        <v>1027</v>
      </c>
      <c r="J427" s="49">
        <v>298.91000000000003</v>
      </c>
      <c r="K427" s="50">
        <f t="shared" si="32"/>
        <v>306980.57</v>
      </c>
      <c r="L427" s="48">
        <v>3779</v>
      </c>
      <c r="M427" s="49">
        <v>296.8</v>
      </c>
      <c r="N427" s="50">
        <f t="shared" si="33"/>
        <v>1121607.2</v>
      </c>
      <c r="O427" s="51">
        <f t="shared" si="34"/>
        <v>11684342.620000001</v>
      </c>
    </row>
    <row r="428" spans="1:15" x14ac:dyDescent="0.25">
      <c r="A428" s="40" t="s">
        <v>1184</v>
      </c>
      <c r="B428" s="40" t="s">
        <v>1232</v>
      </c>
      <c r="C428" s="48">
        <v>1667</v>
      </c>
      <c r="D428" s="49">
        <v>276.89999999999998</v>
      </c>
      <c r="E428" s="50">
        <f t="shared" si="30"/>
        <v>461592.3</v>
      </c>
      <c r="F428" s="48">
        <v>48456</v>
      </c>
      <c r="G428" s="49">
        <v>274.66000000000003</v>
      </c>
      <c r="H428" s="51">
        <f t="shared" si="31"/>
        <v>13308924.960000001</v>
      </c>
      <c r="I428" s="48">
        <v>150</v>
      </c>
      <c r="J428" s="49">
        <v>276.89999999999998</v>
      </c>
      <c r="K428" s="50">
        <f t="shared" si="32"/>
        <v>41535</v>
      </c>
      <c r="L428" s="48">
        <v>4375</v>
      </c>
      <c r="M428" s="49">
        <v>274.66000000000003</v>
      </c>
      <c r="N428" s="50">
        <f t="shared" si="33"/>
        <v>1201637.5</v>
      </c>
      <c r="O428" s="51">
        <f t="shared" si="34"/>
        <v>15013689.760000002</v>
      </c>
    </row>
    <row r="429" spans="1:15" x14ac:dyDescent="0.25">
      <c r="A429" s="40" t="s">
        <v>1185</v>
      </c>
      <c r="B429" s="40" t="s">
        <v>701</v>
      </c>
      <c r="C429" s="48">
        <v>0</v>
      </c>
      <c r="D429" s="49">
        <v>468.67</v>
      </c>
      <c r="E429" s="50">
        <f t="shared" si="30"/>
        <v>0</v>
      </c>
      <c r="F429" s="48">
        <v>90915</v>
      </c>
      <c r="G429" s="49">
        <v>465.04</v>
      </c>
      <c r="H429" s="51">
        <f t="shared" si="31"/>
        <v>42279111.600000001</v>
      </c>
      <c r="I429" s="48">
        <v>0</v>
      </c>
      <c r="J429" s="49">
        <v>468.67</v>
      </c>
      <c r="K429" s="50">
        <f t="shared" si="32"/>
        <v>0</v>
      </c>
      <c r="L429" s="48">
        <v>9814</v>
      </c>
      <c r="M429" s="49">
        <v>465.04</v>
      </c>
      <c r="N429" s="50">
        <f t="shared" si="33"/>
        <v>4563902.5600000005</v>
      </c>
      <c r="O429" s="51">
        <f t="shared" si="34"/>
        <v>46843014.160000004</v>
      </c>
    </row>
    <row r="430" spans="1:15" x14ac:dyDescent="0.25">
      <c r="A430" s="40" t="s">
        <v>702</v>
      </c>
      <c r="B430" s="40" t="s">
        <v>703</v>
      </c>
      <c r="C430" s="48">
        <v>732</v>
      </c>
      <c r="D430" s="49">
        <v>225.61</v>
      </c>
      <c r="E430" s="50">
        <f t="shared" si="30"/>
        <v>165146.52000000002</v>
      </c>
      <c r="F430" s="48">
        <v>11198</v>
      </c>
      <c r="G430" s="49">
        <v>223.76</v>
      </c>
      <c r="H430" s="51">
        <f t="shared" si="31"/>
        <v>2505664.48</v>
      </c>
      <c r="I430" s="48">
        <v>61</v>
      </c>
      <c r="J430" s="49">
        <v>225.61</v>
      </c>
      <c r="K430" s="50">
        <f t="shared" si="32"/>
        <v>13762.210000000001</v>
      </c>
      <c r="L430" s="48">
        <v>938</v>
      </c>
      <c r="M430" s="49">
        <v>223.76</v>
      </c>
      <c r="N430" s="50">
        <f t="shared" si="33"/>
        <v>209886.88</v>
      </c>
      <c r="O430" s="51">
        <f t="shared" si="34"/>
        <v>2894460.09</v>
      </c>
    </row>
    <row r="431" spans="1:15" x14ac:dyDescent="0.25">
      <c r="A431" s="40" t="s">
        <v>704</v>
      </c>
      <c r="B431" s="40" t="s">
        <v>705</v>
      </c>
      <c r="C431" s="48">
        <v>1822</v>
      </c>
      <c r="D431" s="49">
        <v>250.53</v>
      </c>
      <c r="E431" s="50">
        <f t="shared" si="30"/>
        <v>456465.66</v>
      </c>
      <c r="F431" s="48">
        <v>28450</v>
      </c>
      <c r="G431" s="49">
        <v>248.61</v>
      </c>
      <c r="H431" s="51">
        <f t="shared" si="31"/>
        <v>7072954.5</v>
      </c>
      <c r="I431" s="48">
        <v>12</v>
      </c>
      <c r="J431" s="49">
        <v>250.53</v>
      </c>
      <c r="K431" s="50">
        <f t="shared" si="32"/>
        <v>3006.36</v>
      </c>
      <c r="L431" s="48">
        <v>191</v>
      </c>
      <c r="M431" s="49">
        <v>248.61</v>
      </c>
      <c r="N431" s="50">
        <f t="shared" si="33"/>
        <v>47484.51</v>
      </c>
      <c r="O431" s="51">
        <f t="shared" si="34"/>
        <v>7579911.0300000003</v>
      </c>
    </row>
    <row r="432" spans="1:15" x14ac:dyDescent="0.25">
      <c r="A432" s="40" t="s">
        <v>706</v>
      </c>
      <c r="B432" s="40" t="s">
        <v>707</v>
      </c>
      <c r="C432" s="48">
        <v>0</v>
      </c>
      <c r="D432" s="49">
        <v>207.26</v>
      </c>
      <c r="E432" s="50">
        <f t="shared" si="30"/>
        <v>0</v>
      </c>
      <c r="F432" s="48">
        <v>22314</v>
      </c>
      <c r="G432" s="49">
        <v>205.44</v>
      </c>
      <c r="H432" s="51">
        <f t="shared" si="31"/>
        <v>4584188.16</v>
      </c>
      <c r="I432" s="48">
        <v>0</v>
      </c>
      <c r="J432" s="49">
        <v>207.26</v>
      </c>
      <c r="K432" s="50">
        <f t="shared" si="32"/>
        <v>0</v>
      </c>
      <c r="L432" s="48">
        <v>2079</v>
      </c>
      <c r="M432" s="49">
        <v>205.44</v>
      </c>
      <c r="N432" s="50">
        <f t="shared" si="33"/>
        <v>427109.76</v>
      </c>
      <c r="O432" s="51">
        <f t="shared" si="34"/>
        <v>5011297.92</v>
      </c>
    </row>
    <row r="433" spans="1:15" x14ac:dyDescent="0.25">
      <c r="A433" s="40" t="s">
        <v>708</v>
      </c>
      <c r="B433" s="40" t="s">
        <v>1107</v>
      </c>
      <c r="C433" s="48">
        <v>17920</v>
      </c>
      <c r="D433" s="49">
        <v>332.05</v>
      </c>
      <c r="E433" s="50">
        <f t="shared" si="30"/>
        <v>5950336</v>
      </c>
      <c r="F433" s="48">
        <v>63052</v>
      </c>
      <c r="G433" s="49">
        <v>329.39</v>
      </c>
      <c r="H433" s="51">
        <f t="shared" si="31"/>
        <v>20768698.279999997</v>
      </c>
      <c r="I433" s="48">
        <v>4073</v>
      </c>
      <c r="J433" s="49">
        <v>332.05</v>
      </c>
      <c r="K433" s="50">
        <f t="shared" si="32"/>
        <v>1352439.6500000001</v>
      </c>
      <c r="L433" s="48">
        <v>14333</v>
      </c>
      <c r="M433" s="49">
        <v>329.39</v>
      </c>
      <c r="N433" s="50">
        <f t="shared" si="33"/>
        <v>4721146.87</v>
      </c>
      <c r="O433" s="51">
        <f t="shared" si="34"/>
        <v>32792620.799999997</v>
      </c>
    </row>
    <row r="434" spans="1:15" x14ac:dyDescent="0.25">
      <c r="A434" s="40" t="s">
        <v>710</v>
      </c>
      <c r="B434" s="40" t="s">
        <v>1108</v>
      </c>
      <c r="C434" s="48">
        <v>2</v>
      </c>
      <c r="D434" s="49">
        <v>163.88</v>
      </c>
      <c r="E434" s="50">
        <f t="shared" si="30"/>
        <v>327.76</v>
      </c>
      <c r="F434" s="48">
        <v>24165</v>
      </c>
      <c r="G434" s="49">
        <v>162.66999999999999</v>
      </c>
      <c r="H434" s="51">
        <f t="shared" si="31"/>
        <v>3930920.55</v>
      </c>
      <c r="I434" s="48">
        <v>0</v>
      </c>
      <c r="J434" s="49">
        <v>163.88</v>
      </c>
      <c r="K434" s="50">
        <f t="shared" si="32"/>
        <v>0</v>
      </c>
      <c r="L434" s="48">
        <v>245</v>
      </c>
      <c r="M434" s="49">
        <v>162.66999999999999</v>
      </c>
      <c r="N434" s="50">
        <f t="shared" si="33"/>
        <v>39854.149999999994</v>
      </c>
      <c r="O434" s="51">
        <f t="shared" si="34"/>
        <v>3971102.4599999995</v>
      </c>
    </row>
    <row r="435" spans="1:15" x14ac:dyDescent="0.25">
      <c r="A435" s="40" t="s">
        <v>712</v>
      </c>
      <c r="B435" s="40" t="s">
        <v>713</v>
      </c>
      <c r="C435" s="48">
        <v>55</v>
      </c>
      <c r="D435" s="49">
        <v>356.32</v>
      </c>
      <c r="E435" s="50">
        <f t="shared" si="30"/>
        <v>19597.599999999999</v>
      </c>
      <c r="F435" s="48">
        <v>51214</v>
      </c>
      <c r="G435" s="49">
        <v>353.03</v>
      </c>
      <c r="H435" s="51">
        <f t="shared" si="31"/>
        <v>18080078.419999998</v>
      </c>
      <c r="I435" s="48">
        <v>24</v>
      </c>
      <c r="J435" s="49">
        <v>356.32</v>
      </c>
      <c r="K435" s="50">
        <f t="shared" si="32"/>
        <v>8551.68</v>
      </c>
      <c r="L435" s="48">
        <v>22527</v>
      </c>
      <c r="M435" s="49">
        <v>353.03</v>
      </c>
      <c r="N435" s="50">
        <f t="shared" si="33"/>
        <v>7952706.8099999996</v>
      </c>
      <c r="O435" s="51">
        <f t="shared" si="34"/>
        <v>26060934.509999998</v>
      </c>
    </row>
    <row r="436" spans="1:15" x14ac:dyDescent="0.25">
      <c r="A436" s="40" t="s">
        <v>714</v>
      </c>
      <c r="B436" s="40" t="s">
        <v>1109</v>
      </c>
      <c r="C436" s="48">
        <v>10958</v>
      </c>
      <c r="D436" s="49">
        <v>350.7</v>
      </c>
      <c r="E436" s="50">
        <f t="shared" si="30"/>
        <v>3842970.6</v>
      </c>
      <c r="F436" s="48">
        <v>53640</v>
      </c>
      <c r="G436" s="49">
        <v>347.68</v>
      </c>
      <c r="H436" s="51">
        <f t="shared" si="31"/>
        <v>18649555.199999999</v>
      </c>
      <c r="I436" s="48">
        <v>2479</v>
      </c>
      <c r="J436" s="49">
        <v>350.7</v>
      </c>
      <c r="K436" s="50">
        <f t="shared" si="32"/>
        <v>869385.29999999993</v>
      </c>
      <c r="L436" s="48">
        <v>12133</v>
      </c>
      <c r="M436" s="49">
        <v>347.68</v>
      </c>
      <c r="N436" s="50">
        <f t="shared" si="33"/>
        <v>4218401.4400000004</v>
      </c>
      <c r="O436" s="51">
        <f t="shared" si="34"/>
        <v>27580312.540000003</v>
      </c>
    </row>
    <row r="437" spans="1:15" x14ac:dyDescent="0.25">
      <c r="A437" s="40" t="s">
        <v>716</v>
      </c>
      <c r="B437" s="40" t="s">
        <v>717</v>
      </c>
      <c r="C437" s="48">
        <v>4735</v>
      </c>
      <c r="D437" s="49">
        <v>391.21</v>
      </c>
      <c r="E437" s="50">
        <f t="shared" si="30"/>
        <v>1852379.3499999999</v>
      </c>
      <c r="F437" s="48">
        <v>79824</v>
      </c>
      <c r="G437" s="49">
        <v>387.79</v>
      </c>
      <c r="H437" s="51">
        <f t="shared" si="31"/>
        <v>30954948.960000001</v>
      </c>
      <c r="I437" s="48">
        <v>861</v>
      </c>
      <c r="J437" s="49">
        <v>391.21</v>
      </c>
      <c r="K437" s="50">
        <f t="shared" si="32"/>
        <v>336831.81</v>
      </c>
      <c r="L437" s="48">
        <v>14515</v>
      </c>
      <c r="M437" s="49">
        <v>387.79</v>
      </c>
      <c r="N437" s="50">
        <f t="shared" si="33"/>
        <v>5628771.8500000006</v>
      </c>
      <c r="O437" s="51">
        <f t="shared" si="34"/>
        <v>38772931.969999999</v>
      </c>
    </row>
    <row r="438" spans="1:15" x14ac:dyDescent="0.25">
      <c r="A438" s="40" t="s">
        <v>718</v>
      </c>
      <c r="B438" s="40" t="s">
        <v>719</v>
      </c>
      <c r="C438" s="48">
        <v>0</v>
      </c>
      <c r="D438" s="49">
        <v>246.44</v>
      </c>
      <c r="E438" s="50">
        <f t="shared" si="30"/>
        <v>0</v>
      </c>
      <c r="F438" s="48">
        <v>35693</v>
      </c>
      <c r="G438" s="49">
        <v>244.27</v>
      </c>
      <c r="H438" s="51">
        <f t="shared" si="31"/>
        <v>8718729.1100000013</v>
      </c>
      <c r="I438" s="48">
        <v>0</v>
      </c>
      <c r="J438" s="49">
        <v>246.44</v>
      </c>
      <c r="K438" s="50">
        <f t="shared" si="32"/>
        <v>0</v>
      </c>
      <c r="L438" s="48">
        <v>2878</v>
      </c>
      <c r="M438" s="49">
        <v>244.27</v>
      </c>
      <c r="N438" s="50">
        <f t="shared" si="33"/>
        <v>703009.06</v>
      </c>
      <c r="O438" s="51">
        <f t="shared" si="34"/>
        <v>9421738.1700000018</v>
      </c>
    </row>
    <row r="439" spans="1:15" x14ac:dyDescent="0.25">
      <c r="A439" s="40" t="s">
        <v>720</v>
      </c>
      <c r="B439" s="40" t="s">
        <v>721</v>
      </c>
      <c r="C439" s="48">
        <v>0</v>
      </c>
      <c r="D439" s="49">
        <v>205.68</v>
      </c>
      <c r="E439" s="50">
        <f t="shared" si="30"/>
        <v>0</v>
      </c>
      <c r="F439" s="48">
        <v>21759</v>
      </c>
      <c r="G439" s="49">
        <v>204.07</v>
      </c>
      <c r="H439" s="51">
        <f t="shared" si="31"/>
        <v>4440359.13</v>
      </c>
      <c r="I439" s="48">
        <v>0</v>
      </c>
      <c r="J439" s="49">
        <v>205.68</v>
      </c>
      <c r="K439" s="50">
        <f t="shared" si="32"/>
        <v>0</v>
      </c>
      <c r="L439" s="48">
        <v>174</v>
      </c>
      <c r="M439" s="49">
        <v>204.07</v>
      </c>
      <c r="N439" s="50">
        <f t="shared" si="33"/>
        <v>35508.18</v>
      </c>
      <c r="O439" s="51">
        <f t="shared" si="34"/>
        <v>4475867.3099999996</v>
      </c>
    </row>
    <row r="440" spans="1:15" x14ac:dyDescent="0.25">
      <c r="A440" s="40" t="s">
        <v>722</v>
      </c>
      <c r="B440" s="40" t="s">
        <v>1110</v>
      </c>
      <c r="C440" s="48">
        <v>30</v>
      </c>
      <c r="D440" s="49">
        <v>224.8</v>
      </c>
      <c r="E440" s="50">
        <f t="shared" si="30"/>
        <v>6744</v>
      </c>
      <c r="F440" s="48">
        <v>17121</v>
      </c>
      <c r="G440" s="49">
        <v>223.08</v>
      </c>
      <c r="H440" s="51">
        <f t="shared" si="31"/>
        <v>3819352.68</v>
      </c>
      <c r="I440" s="48">
        <v>1</v>
      </c>
      <c r="J440" s="49">
        <v>224.8</v>
      </c>
      <c r="K440" s="50">
        <f t="shared" si="32"/>
        <v>224.8</v>
      </c>
      <c r="L440" s="48">
        <v>383</v>
      </c>
      <c r="M440" s="49">
        <v>223.08</v>
      </c>
      <c r="N440" s="50">
        <f t="shared" si="33"/>
        <v>85439.64</v>
      </c>
      <c r="O440" s="51">
        <f t="shared" si="34"/>
        <v>3911761.12</v>
      </c>
    </row>
    <row r="441" spans="1:15" x14ac:dyDescent="0.25">
      <c r="A441" s="40" t="s">
        <v>724</v>
      </c>
      <c r="B441" s="40" t="s">
        <v>725</v>
      </c>
      <c r="C441" s="48">
        <v>59</v>
      </c>
      <c r="D441" s="49">
        <v>250.48</v>
      </c>
      <c r="E441" s="50">
        <f t="shared" si="30"/>
        <v>14778.32</v>
      </c>
      <c r="F441" s="48">
        <v>24018</v>
      </c>
      <c r="G441" s="49">
        <v>248.47</v>
      </c>
      <c r="H441" s="51">
        <f t="shared" si="31"/>
        <v>5967752.46</v>
      </c>
      <c r="I441" s="48">
        <v>2</v>
      </c>
      <c r="J441" s="49">
        <v>250.48</v>
      </c>
      <c r="K441" s="50">
        <f t="shared" si="32"/>
        <v>500.96</v>
      </c>
      <c r="L441" s="48">
        <v>807</v>
      </c>
      <c r="M441" s="49">
        <v>248.47</v>
      </c>
      <c r="N441" s="50">
        <f t="shared" si="33"/>
        <v>200515.29</v>
      </c>
      <c r="O441" s="51">
        <f t="shared" si="34"/>
        <v>6183547.0300000003</v>
      </c>
    </row>
    <row r="442" spans="1:15" x14ac:dyDescent="0.25">
      <c r="A442" s="40" t="s">
        <v>36</v>
      </c>
      <c r="B442" s="40" t="s">
        <v>1310</v>
      </c>
      <c r="C442" s="48">
        <v>0</v>
      </c>
      <c r="D442" s="49">
        <v>317.04000000000002</v>
      </c>
      <c r="E442" s="50">
        <f t="shared" si="30"/>
        <v>0</v>
      </c>
      <c r="F442" s="48">
        <v>61266</v>
      </c>
      <c r="G442" s="49">
        <v>314.87</v>
      </c>
      <c r="H442" s="51">
        <f t="shared" si="31"/>
        <v>19290825.420000002</v>
      </c>
      <c r="I442" s="48">
        <v>0</v>
      </c>
      <c r="J442" s="49">
        <v>317.04000000000002</v>
      </c>
      <c r="K442" s="50">
        <f t="shared" si="32"/>
        <v>0</v>
      </c>
      <c r="L442" s="48">
        <v>1457</v>
      </c>
      <c r="M442" s="49">
        <v>314.87</v>
      </c>
      <c r="N442" s="50">
        <f t="shared" si="33"/>
        <v>458765.59</v>
      </c>
      <c r="O442" s="51">
        <f t="shared" si="34"/>
        <v>19749591.010000002</v>
      </c>
    </row>
    <row r="443" spans="1:15" x14ac:dyDescent="0.25">
      <c r="A443" s="40" t="s">
        <v>726</v>
      </c>
      <c r="B443" s="40" t="s">
        <v>1111</v>
      </c>
      <c r="C443" s="48">
        <v>1822</v>
      </c>
      <c r="D443" s="49">
        <v>346.9</v>
      </c>
      <c r="E443" s="50">
        <f t="shared" si="30"/>
        <v>632051.79999999993</v>
      </c>
      <c r="F443" s="48">
        <v>40123</v>
      </c>
      <c r="G443" s="49">
        <v>343.64</v>
      </c>
      <c r="H443" s="51">
        <f t="shared" si="31"/>
        <v>13787867.719999999</v>
      </c>
      <c r="I443" s="48">
        <v>258</v>
      </c>
      <c r="J443" s="49">
        <v>346.9</v>
      </c>
      <c r="K443" s="50">
        <f t="shared" si="32"/>
        <v>89500.2</v>
      </c>
      <c r="L443" s="48">
        <v>5674</v>
      </c>
      <c r="M443" s="49">
        <v>343.64</v>
      </c>
      <c r="N443" s="50">
        <f t="shared" si="33"/>
        <v>1949813.3599999999</v>
      </c>
      <c r="O443" s="51">
        <f t="shared" si="34"/>
        <v>16459233.079999998</v>
      </c>
    </row>
    <row r="444" spans="1:15" x14ac:dyDescent="0.25">
      <c r="A444" s="40" t="s">
        <v>728</v>
      </c>
      <c r="B444" s="40" t="s">
        <v>729</v>
      </c>
      <c r="C444" s="48">
        <v>0</v>
      </c>
      <c r="D444" s="49">
        <v>326.19</v>
      </c>
      <c r="E444" s="50">
        <f t="shared" si="30"/>
        <v>0</v>
      </c>
      <c r="F444" s="48">
        <v>50008</v>
      </c>
      <c r="G444" s="49">
        <v>323.12</v>
      </c>
      <c r="H444" s="51">
        <f t="shared" si="31"/>
        <v>16158584.960000001</v>
      </c>
      <c r="I444" s="48">
        <v>0</v>
      </c>
      <c r="J444" s="49">
        <v>326.19</v>
      </c>
      <c r="K444" s="50">
        <f t="shared" si="32"/>
        <v>0</v>
      </c>
      <c r="L444" s="48">
        <v>20604</v>
      </c>
      <c r="M444" s="49">
        <v>323.12</v>
      </c>
      <c r="N444" s="50">
        <f t="shared" si="33"/>
        <v>6657564.4800000004</v>
      </c>
      <c r="O444" s="51">
        <f t="shared" si="34"/>
        <v>22816149.440000001</v>
      </c>
    </row>
    <row r="445" spans="1:15" x14ac:dyDescent="0.25">
      <c r="A445" s="40" t="s">
        <v>730</v>
      </c>
      <c r="B445" s="40" t="s">
        <v>1112</v>
      </c>
      <c r="C445" s="48">
        <v>5462</v>
      </c>
      <c r="D445" s="49">
        <v>292.41000000000003</v>
      </c>
      <c r="E445" s="50">
        <f t="shared" si="30"/>
        <v>1597143.4200000002</v>
      </c>
      <c r="F445" s="48">
        <v>39279</v>
      </c>
      <c r="G445" s="49">
        <v>289.58</v>
      </c>
      <c r="H445" s="51">
        <f t="shared" si="31"/>
        <v>11374412.82</v>
      </c>
      <c r="I445" s="48">
        <v>1031</v>
      </c>
      <c r="J445" s="49">
        <v>292.41000000000003</v>
      </c>
      <c r="K445" s="50">
        <f t="shared" si="32"/>
        <v>301474.71000000002</v>
      </c>
      <c r="L445" s="48">
        <v>7416</v>
      </c>
      <c r="M445" s="49">
        <v>289.58</v>
      </c>
      <c r="N445" s="50">
        <f t="shared" si="33"/>
        <v>2147525.2799999998</v>
      </c>
      <c r="O445" s="51">
        <f t="shared" si="34"/>
        <v>15420556.23</v>
      </c>
    </row>
    <row r="446" spans="1:15" x14ac:dyDescent="0.25">
      <c r="A446" s="40" t="s">
        <v>732</v>
      </c>
      <c r="B446" s="40" t="s">
        <v>733</v>
      </c>
      <c r="C446" s="48">
        <v>20851</v>
      </c>
      <c r="D446" s="49">
        <v>339.62</v>
      </c>
      <c r="E446" s="50">
        <f t="shared" si="30"/>
        <v>7081416.6200000001</v>
      </c>
      <c r="F446" s="48">
        <v>34310</v>
      </c>
      <c r="G446" s="49">
        <v>336.65</v>
      </c>
      <c r="H446" s="51">
        <f t="shared" si="31"/>
        <v>11550461.5</v>
      </c>
      <c r="I446" s="48">
        <v>4717</v>
      </c>
      <c r="J446" s="49">
        <v>339.62</v>
      </c>
      <c r="K446" s="50">
        <f t="shared" si="32"/>
        <v>1601987.54</v>
      </c>
      <c r="L446" s="48">
        <v>7763</v>
      </c>
      <c r="M446" s="49">
        <v>336.65</v>
      </c>
      <c r="N446" s="50">
        <f t="shared" si="33"/>
        <v>2613413.9499999997</v>
      </c>
      <c r="O446" s="51">
        <f t="shared" si="34"/>
        <v>22847279.609999999</v>
      </c>
    </row>
    <row r="447" spans="1:15" x14ac:dyDescent="0.25">
      <c r="A447" s="40" t="s">
        <v>734</v>
      </c>
      <c r="B447" s="40" t="s">
        <v>1113</v>
      </c>
      <c r="C447" s="48">
        <v>0</v>
      </c>
      <c r="D447" s="49">
        <v>316.19</v>
      </c>
      <c r="E447" s="50">
        <f t="shared" si="30"/>
        <v>0</v>
      </c>
      <c r="F447" s="48">
        <v>36127</v>
      </c>
      <c r="G447" s="49">
        <v>313.37</v>
      </c>
      <c r="H447" s="51">
        <f t="shared" si="31"/>
        <v>11321117.99</v>
      </c>
      <c r="I447" s="48">
        <v>0</v>
      </c>
      <c r="J447" s="49">
        <v>316.19</v>
      </c>
      <c r="K447" s="50">
        <f t="shared" si="32"/>
        <v>0</v>
      </c>
      <c r="L447" s="48">
        <v>1090</v>
      </c>
      <c r="M447" s="49">
        <v>313.37</v>
      </c>
      <c r="N447" s="50">
        <f t="shared" si="33"/>
        <v>341573.3</v>
      </c>
      <c r="O447" s="51">
        <f t="shared" si="34"/>
        <v>11662691.290000001</v>
      </c>
    </row>
    <row r="448" spans="1:15" x14ac:dyDescent="0.25">
      <c r="A448" s="40" t="s">
        <v>1186</v>
      </c>
      <c r="B448" s="40" t="s">
        <v>1233</v>
      </c>
      <c r="C448" s="48">
        <v>280</v>
      </c>
      <c r="D448" s="49">
        <v>234.49</v>
      </c>
      <c r="E448" s="50">
        <f t="shared" si="30"/>
        <v>65657.2</v>
      </c>
      <c r="F448" s="48">
        <v>22271</v>
      </c>
      <c r="G448" s="49">
        <v>232.52</v>
      </c>
      <c r="H448" s="51">
        <f t="shared" si="31"/>
        <v>5178452.92</v>
      </c>
      <c r="I448" s="48">
        <v>23</v>
      </c>
      <c r="J448" s="49">
        <v>234.49</v>
      </c>
      <c r="K448" s="50">
        <f t="shared" si="32"/>
        <v>5393.27</v>
      </c>
      <c r="L448" s="48">
        <v>1809</v>
      </c>
      <c r="M448" s="49">
        <v>232.52</v>
      </c>
      <c r="N448" s="50">
        <f t="shared" si="33"/>
        <v>420628.68</v>
      </c>
      <c r="O448" s="51">
        <f t="shared" si="34"/>
        <v>5670132.0699999994</v>
      </c>
    </row>
    <row r="449" spans="1:15" x14ac:dyDescent="0.25">
      <c r="A449" s="40" t="s">
        <v>736</v>
      </c>
      <c r="B449" s="40" t="s">
        <v>737</v>
      </c>
      <c r="C449" s="48">
        <v>677</v>
      </c>
      <c r="D449" s="49">
        <v>400.45</v>
      </c>
      <c r="E449" s="50">
        <f t="shared" si="30"/>
        <v>271104.64999999997</v>
      </c>
      <c r="F449" s="48">
        <v>27027</v>
      </c>
      <c r="G449" s="49">
        <v>396.44</v>
      </c>
      <c r="H449" s="51">
        <f t="shared" si="31"/>
        <v>10714583.880000001</v>
      </c>
      <c r="I449" s="48">
        <v>126</v>
      </c>
      <c r="J449" s="49">
        <v>400.45</v>
      </c>
      <c r="K449" s="50">
        <f t="shared" si="32"/>
        <v>50456.7</v>
      </c>
      <c r="L449" s="48">
        <v>5024</v>
      </c>
      <c r="M449" s="49">
        <v>396.44</v>
      </c>
      <c r="N449" s="50">
        <f t="shared" si="33"/>
        <v>1991714.56</v>
      </c>
      <c r="O449" s="51">
        <f t="shared" si="34"/>
        <v>13027859.790000001</v>
      </c>
    </row>
    <row r="450" spans="1:15" x14ac:dyDescent="0.25">
      <c r="A450" s="40" t="s">
        <v>738</v>
      </c>
      <c r="B450" s="40" t="s">
        <v>739</v>
      </c>
      <c r="C450" s="48">
        <v>611</v>
      </c>
      <c r="D450" s="49">
        <v>241.68</v>
      </c>
      <c r="E450" s="50">
        <f t="shared" si="30"/>
        <v>147666.48000000001</v>
      </c>
      <c r="F450" s="48">
        <v>29501</v>
      </c>
      <c r="G450" s="49">
        <v>239.61</v>
      </c>
      <c r="H450" s="51">
        <f t="shared" si="31"/>
        <v>7068734.6100000003</v>
      </c>
      <c r="I450" s="48">
        <v>100</v>
      </c>
      <c r="J450" s="49">
        <v>241.68</v>
      </c>
      <c r="K450" s="50">
        <f t="shared" si="32"/>
        <v>24168</v>
      </c>
      <c r="L450" s="48">
        <v>4848</v>
      </c>
      <c r="M450" s="49">
        <v>239.61</v>
      </c>
      <c r="N450" s="50">
        <f t="shared" si="33"/>
        <v>1161629.28</v>
      </c>
      <c r="O450" s="51">
        <f t="shared" si="34"/>
        <v>8402198.370000001</v>
      </c>
    </row>
    <row r="451" spans="1:15" x14ac:dyDescent="0.25">
      <c r="A451" s="40" t="s">
        <v>740</v>
      </c>
      <c r="B451" s="40" t="s">
        <v>1114</v>
      </c>
      <c r="C451" s="48">
        <v>740</v>
      </c>
      <c r="D451" s="49">
        <v>193.11</v>
      </c>
      <c r="E451" s="50">
        <f t="shared" si="30"/>
        <v>142901.40000000002</v>
      </c>
      <c r="F451" s="48">
        <v>26030</v>
      </c>
      <c r="G451" s="49">
        <v>191.61</v>
      </c>
      <c r="H451" s="51">
        <f t="shared" si="31"/>
        <v>4987608.3000000007</v>
      </c>
      <c r="I451" s="48">
        <v>81</v>
      </c>
      <c r="J451" s="49">
        <v>193.11</v>
      </c>
      <c r="K451" s="50">
        <f t="shared" si="32"/>
        <v>15641.910000000002</v>
      </c>
      <c r="L451" s="48">
        <v>2835</v>
      </c>
      <c r="M451" s="49">
        <v>191.61</v>
      </c>
      <c r="N451" s="50">
        <f t="shared" si="33"/>
        <v>543214.35000000009</v>
      </c>
      <c r="O451" s="51">
        <f t="shared" si="34"/>
        <v>5689365.9600000009</v>
      </c>
    </row>
    <row r="452" spans="1:15" x14ac:dyDescent="0.25">
      <c r="A452" s="40" t="s">
        <v>742</v>
      </c>
      <c r="B452" s="40" t="s">
        <v>743</v>
      </c>
      <c r="C452" s="48">
        <v>2903</v>
      </c>
      <c r="D452" s="49">
        <v>364.3</v>
      </c>
      <c r="E452" s="50">
        <f t="shared" si="30"/>
        <v>1057562.9000000001</v>
      </c>
      <c r="F452" s="48">
        <v>10859</v>
      </c>
      <c r="G452" s="49">
        <v>360.99</v>
      </c>
      <c r="H452" s="51">
        <f t="shared" si="31"/>
        <v>3919990.41</v>
      </c>
      <c r="I452" s="48">
        <v>643</v>
      </c>
      <c r="J452" s="49">
        <v>364.3</v>
      </c>
      <c r="K452" s="50">
        <f t="shared" si="32"/>
        <v>234244.9</v>
      </c>
      <c r="L452" s="48">
        <v>2406</v>
      </c>
      <c r="M452" s="49">
        <v>360.99</v>
      </c>
      <c r="N452" s="50">
        <f t="shared" si="33"/>
        <v>868541.94000000006</v>
      </c>
      <c r="O452" s="51">
        <f t="shared" si="34"/>
        <v>6080340.1500000013</v>
      </c>
    </row>
    <row r="453" spans="1:15" x14ac:dyDescent="0.25">
      <c r="A453" s="40" t="s">
        <v>744</v>
      </c>
      <c r="B453" s="40" t="s">
        <v>745</v>
      </c>
      <c r="C453" s="48">
        <v>16184</v>
      </c>
      <c r="D453" s="49">
        <v>376.1</v>
      </c>
      <c r="E453" s="50">
        <f t="shared" si="30"/>
        <v>6086802.4000000004</v>
      </c>
      <c r="F453" s="48">
        <v>23304</v>
      </c>
      <c r="G453" s="49">
        <v>372.66</v>
      </c>
      <c r="H453" s="51">
        <f t="shared" si="31"/>
        <v>8684468.6400000006</v>
      </c>
      <c r="I453" s="48">
        <v>10581</v>
      </c>
      <c r="J453" s="49">
        <v>376.1</v>
      </c>
      <c r="K453" s="50">
        <f t="shared" si="32"/>
        <v>3979514.1</v>
      </c>
      <c r="L453" s="48">
        <v>15236</v>
      </c>
      <c r="M453" s="49">
        <v>372.66</v>
      </c>
      <c r="N453" s="50">
        <f t="shared" si="33"/>
        <v>5677847.7600000007</v>
      </c>
      <c r="O453" s="51">
        <f t="shared" si="34"/>
        <v>24428632.900000002</v>
      </c>
    </row>
    <row r="454" spans="1:15" x14ac:dyDescent="0.25">
      <c r="A454" s="40" t="s">
        <v>746</v>
      </c>
      <c r="B454" s="40" t="s">
        <v>1115</v>
      </c>
      <c r="C454" s="48">
        <v>584</v>
      </c>
      <c r="D454" s="49">
        <v>417.24</v>
      </c>
      <c r="E454" s="50">
        <f t="shared" si="30"/>
        <v>243668.16</v>
      </c>
      <c r="F454" s="48">
        <v>22296</v>
      </c>
      <c r="G454" s="49">
        <v>413.01</v>
      </c>
      <c r="H454" s="51">
        <f t="shared" si="31"/>
        <v>9208470.959999999</v>
      </c>
      <c r="I454" s="48">
        <v>39</v>
      </c>
      <c r="J454" s="49">
        <v>417.24</v>
      </c>
      <c r="K454" s="50">
        <f t="shared" si="32"/>
        <v>16272.36</v>
      </c>
      <c r="L454" s="48">
        <v>1489</v>
      </c>
      <c r="M454" s="49">
        <v>413.01</v>
      </c>
      <c r="N454" s="50">
        <f t="shared" si="33"/>
        <v>614971.89</v>
      </c>
      <c r="O454" s="51">
        <f t="shared" si="34"/>
        <v>10083383.369999999</v>
      </c>
    </row>
    <row r="455" spans="1:15" x14ac:dyDescent="0.25">
      <c r="A455" s="40" t="s">
        <v>748</v>
      </c>
      <c r="B455" s="40" t="s">
        <v>749</v>
      </c>
      <c r="C455" s="48">
        <v>3259</v>
      </c>
      <c r="D455" s="49">
        <v>381.25</v>
      </c>
      <c r="E455" s="50">
        <f t="shared" si="30"/>
        <v>1242493.75</v>
      </c>
      <c r="F455" s="48">
        <v>40576</v>
      </c>
      <c r="G455" s="49">
        <v>378.12</v>
      </c>
      <c r="H455" s="51">
        <f t="shared" si="31"/>
        <v>15342597.120000001</v>
      </c>
      <c r="I455" s="48">
        <v>541</v>
      </c>
      <c r="J455" s="49">
        <v>381.25</v>
      </c>
      <c r="K455" s="50">
        <f t="shared" si="32"/>
        <v>206256.25</v>
      </c>
      <c r="L455" s="48">
        <v>6729</v>
      </c>
      <c r="M455" s="49">
        <v>378.12</v>
      </c>
      <c r="N455" s="50">
        <f t="shared" si="33"/>
        <v>2544369.48</v>
      </c>
      <c r="O455" s="51">
        <f t="shared" si="34"/>
        <v>19335716.600000001</v>
      </c>
    </row>
    <row r="456" spans="1:15" x14ac:dyDescent="0.25">
      <c r="A456" s="40" t="s">
        <v>1372</v>
      </c>
      <c r="B456" s="40" t="s">
        <v>1359</v>
      </c>
      <c r="C456" s="48">
        <v>6017</v>
      </c>
      <c r="D456" s="49">
        <v>255.79</v>
      </c>
      <c r="E456" s="50">
        <f t="shared" ref="E456:E519" si="35">C456*D456</f>
        <v>1539088.43</v>
      </c>
      <c r="F456" s="48">
        <v>36468</v>
      </c>
      <c r="G456" s="49">
        <v>253.43</v>
      </c>
      <c r="H456" s="51">
        <f t="shared" ref="H456:H519" si="36">F456*G456</f>
        <v>9242085.2400000002</v>
      </c>
      <c r="I456" s="48">
        <v>713</v>
      </c>
      <c r="J456" s="49">
        <v>255.79</v>
      </c>
      <c r="K456" s="50">
        <f t="shared" ref="K456:K519" si="37">I456*J456</f>
        <v>182378.27</v>
      </c>
      <c r="L456" s="48">
        <v>4320</v>
      </c>
      <c r="M456" s="49">
        <v>253.43</v>
      </c>
      <c r="N456" s="50">
        <f t="shared" ref="N456:N519" si="38">L456*M456</f>
        <v>1094817.6000000001</v>
      </c>
      <c r="O456" s="51">
        <f t="shared" ref="O456:O519" si="39">E456+H456+K456+N456</f>
        <v>12058369.539999999</v>
      </c>
    </row>
    <row r="457" spans="1:15" x14ac:dyDescent="0.25">
      <c r="A457" s="40" t="s">
        <v>751</v>
      </c>
      <c r="B457" s="40" t="s">
        <v>1116</v>
      </c>
      <c r="C457" s="48">
        <v>1569</v>
      </c>
      <c r="D457" s="49">
        <v>274.67</v>
      </c>
      <c r="E457" s="50">
        <f t="shared" si="35"/>
        <v>430957.23000000004</v>
      </c>
      <c r="F457" s="48">
        <v>79728</v>
      </c>
      <c r="G457" s="49">
        <v>272.77</v>
      </c>
      <c r="H457" s="51">
        <f t="shared" si="36"/>
        <v>21747406.559999999</v>
      </c>
      <c r="I457" s="48">
        <v>44</v>
      </c>
      <c r="J457" s="49">
        <v>274.67</v>
      </c>
      <c r="K457" s="50">
        <f t="shared" si="37"/>
        <v>12085.480000000001</v>
      </c>
      <c r="L457" s="48">
        <v>2211</v>
      </c>
      <c r="M457" s="49">
        <v>272.77</v>
      </c>
      <c r="N457" s="50">
        <f t="shared" si="38"/>
        <v>603094.47</v>
      </c>
      <c r="O457" s="51">
        <f t="shared" si="39"/>
        <v>22793543.739999998</v>
      </c>
    </row>
    <row r="458" spans="1:15" x14ac:dyDescent="0.25">
      <c r="A458" s="40" t="s">
        <v>750</v>
      </c>
      <c r="B458" s="40" t="s">
        <v>1117</v>
      </c>
      <c r="C458" s="48">
        <v>0</v>
      </c>
      <c r="D458" s="49">
        <v>255.31</v>
      </c>
      <c r="E458" s="50">
        <f t="shared" si="35"/>
        <v>0</v>
      </c>
      <c r="F458" s="48">
        <v>11001</v>
      </c>
      <c r="G458" s="49">
        <v>253.22</v>
      </c>
      <c r="H458" s="51">
        <f t="shared" si="36"/>
        <v>2785673.22</v>
      </c>
      <c r="I458" s="48">
        <v>0</v>
      </c>
      <c r="J458" s="49">
        <v>255.31</v>
      </c>
      <c r="K458" s="50">
        <f t="shared" si="37"/>
        <v>0</v>
      </c>
      <c r="L458" s="48">
        <v>23</v>
      </c>
      <c r="M458" s="49">
        <v>253.22</v>
      </c>
      <c r="N458" s="50">
        <f t="shared" si="38"/>
        <v>5824.06</v>
      </c>
      <c r="O458" s="51">
        <f t="shared" si="39"/>
        <v>2791497.2800000003</v>
      </c>
    </row>
    <row r="459" spans="1:15" x14ac:dyDescent="0.25">
      <c r="A459" s="40" t="s">
        <v>752</v>
      </c>
      <c r="B459" s="40" t="s">
        <v>753</v>
      </c>
      <c r="C459" s="48">
        <v>1624</v>
      </c>
      <c r="D459" s="49">
        <v>342.55</v>
      </c>
      <c r="E459" s="50">
        <f t="shared" si="35"/>
        <v>556301.20000000007</v>
      </c>
      <c r="F459" s="48">
        <v>79814</v>
      </c>
      <c r="G459" s="49">
        <v>339.95</v>
      </c>
      <c r="H459" s="51">
        <f t="shared" si="36"/>
        <v>27132769.300000001</v>
      </c>
      <c r="I459" s="48">
        <v>37</v>
      </c>
      <c r="J459" s="49">
        <v>342.55</v>
      </c>
      <c r="K459" s="50">
        <f t="shared" si="37"/>
        <v>12674.35</v>
      </c>
      <c r="L459" s="48">
        <v>1794</v>
      </c>
      <c r="M459" s="49">
        <v>339.95</v>
      </c>
      <c r="N459" s="50">
        <f t="shared" si="38"/>
        <v>609870.29999999993</v>
      </c>
      <c r="O459" s="51">
        <f t="shared" si="39"/>
        <v>28311615.150000002</v>
      </c>
    </row>
    <row r="460" spans="1:15" x14ac:dyDescent="0.25">
      <c r="A460" s="40" t="s">
        <v>754</v>
      </c>
      <c r="B460" s="40" t="s">
        <v>755</v>
      </c>
      <c r="C460" s="48">
        <v>924</v>
      </c>
      <c r="D460" s="49">
        <v>231</v>
      </c>
      <c r="E460" s="50">
        <f t="shared" si="35"/>
        <v>213444</v>
      </c>
      <c r="F460" s="48">
        <v>47860</v>
      </c>
      <c r="G460" s="49">
        <v>229.08</v>
      </c>
      <c r="H460" s="51">
        <f t="shared" si="36"/>
        <v>10963768.800000001</v>
      </c>
      <c r="I460" s="48">
        <v>32</v>
      </c>
      <c r="J460" s="49">
        <v>231</v>
      </c>
      <c r="K460" s="50">
        <f t="shared" si="37"/>
        <v>7392</v>
      </c>
      <c r="L460" s="48">
        <v>1657</v>
      </c>
      <c r="M460" s="49">
        <v>229.08</v>
      </c>
      <c r="N460" s="50">
        <f t="shared" si="38"/>
        <v>379585.56</v>
      </c>
      <c r="O460" s="51">
        <f t="shared" si="39"/>
        <v>11564190.360000001</v>
      </c>
    </row>
    <row r="461" spans="1:15" x14ac:dyDescent="0.25">
      <c r="A461" s="40" t="s">
        <v>756</v>
      </c>
      <c r="B461" s="40" t="s">
        <v>757</v>
      </c>
      <c r="C461" s="48">
        <v>1563</v>
      </c>
      <c r="D461" s="49">
        <v>243.08</v>
      </c>
      <c r="E461" s="50">
        <f t="shared" si="35"/>
        <v>379934.04000000004</v>
      </c>
      <c r="F461" s="48">
        <v>14320</v>
      </c>
      <c r="G461" s="49">
        <v>241.34</v>
      </c>
      <c r="H461" s="51">
        <f t="shared" si="36"/>
        <v>3455988.8000000003</v>
      </c>
      <c r="I461" s="48">
        <v>469</v>
      </c>
      <c r="J461" s="49">
        <v>243.08</v>
      </c>
      <c r="K461" s="50">
        <f t="shared" si="37"/>
        <v>114004.52</v>
      </c>
      <c r="L461" s="48">
        <v>4299</v>
      </c>
      <c r="M461" s="49">
        <v>241.34</v>
      </c>
      <c r="N461" s="50">
        <f t="shared" si="38"/>
        <v>1037520.66</v>
      </c>
      <c r="O461" s="51">
        <f t="shared" si="39"/>
        <v>4987448.0200000005</v>
      </c>
    </row>
    <row r="462" spans="1:15" x14ac:dyDescent="0.25">
      <c r="A462" s="40" t="s">
        <v>758</v>
      </c>
      <c r="B462" s="40" t="s">
        <v>1118</v>
      </c>
      <c r="C462" s="48">
        <v>169</v>
      </c>
      <c r="D462" s="49">
        <v>306.27999999999997</v>
      </c>
      <c r="E462" s="50">
        <f t="shared" si="35"/>
        <v>51761.319999999992</v>
      </c>
      <c r="F462" s="48">
        <v>38572</v>
      </c>
      <c r="G462" s="49">
        <v>303.70999999999998</v>
      </c>
      <c r="H462" s="51">
        <f t="shared" si="36"/>
        <v>11714702.119999999</v>
      </c>
      <c r="I462" s="48">
        <v>0</v>
      </c>
      <c r="J462" s="49">
        <v>306.27999999999997</v>
      </c>
      <c r="K462" s="50">
        <f t="shared" si="37"/>
        <v>0</v>
      </c>
      <c r="L462" s="48">
        <v>0</v>
      </c>
      <c r="M462" s="49">
        <v>303.70999999999998</v>
      </c>
      <c r="N462" s="50">
        <f t="shared" si="38"/>
        <v>0</v>
      </c>
      <c r="O462" s="51">
        <f t="shared" si="39"/>
        <v>11766463.439999999</v>
      </c>
    </row>
    <row r="463" spans="1:15" x14ac:dyDescent="0.25">
      <c r="A463" s="40" t="s">
        <v>776</v>
      </c>
      <c r="B463" s="40" t="s">
        <v>1119</v>
      </c>
      <c r="C463" s="48">
        <v>0</v>
      </c>
      <c r="D463" s="49">
        <v>294.02999999999997</v>
      </c>
      <c r="E463" s="50">
        <f t="shared" si="35"/>
        <v>0</v>
      </c>
      <c r="F463" s="48">
        <v>43964</v>
      </c>
      <c r="G463" s="49">
        <v>291.25</v>
      </c>
      <c r="H463" s="51">
        <f t="shared" si="36"/>
        <v>12804515</v>
      </c>
      <c r="I463" s="48">
        <v>0</v>
      </c>
      <c r="J463" s="49">
        <v>294.02999999999997</v>
      </c>
      <c r="K463" s="50">
        <f t="shared" si="37"/>
        <v>0</v>
      </c>
      <c r="L463" s="48">
        <v>3688</v>
      </c>
      <c r="M463" s="49">
        <v>291.25</v>
      </c>
      <c r="N463" s="50">
        <f t="shared" si="38"/>
        <v>1074130</v>
      </c>
      <c r="O463" s="51">
        <f t="shared" si="39"/>
        <v>13878645</v>
      </c>
    </row>
    <row r="464" spans="1:15" x14ac:dyDescent="0.25">
      <c r="A464" s="40" t="s">
        <v>760</v>
      </c>
      <c r="B464" s="40" t="s">
        <v>1120</v>
      </c>
      <c r="C464" s="48">
        <v>2166</v>
      </c>
      <c r="D464" s="49">
        <v>311.8</v>
      </c>
      <c r="E464" s="50">
        <f t="shared" si="35"/>
        <v>675358.8</v>
      </c>
      <c r="F464" s="48">
        <v>55266</v>
      </c>
      <c r="G464" s="49">
        <v>309.04000000000002</v>
      </c>
      <c r="H464" s="51">
        <f t="shared" si="36"/>
        <v>17079404.640000001</v>
      </c>
      <c r="I464" s="48">
        <v>155</v>
      </c>
      <c r="J464" s="49">
        <v>311.8</v>
      </c>
      <c r="K464" s="50">
        <f t="shared" si="37"/>
        <v>48329</v>
      </c>
      <c r="L464" s="48">
        <v>3945</v>
      </c>
      <c r="M464" s="49">
        <v>309.04000000000002</v>
      </c>
      <c r="N464" s="50">
        <f t="shared" si="38"/>
        <v>1219162.8</v>
      </c>
      <c r="O464" s="51">
        <f t="shared" si="39"/>
        <v>19022255.240000002</v>
      </c>
    </row>
    <row r="465" spans="1:15" x14ac:dyDescent="0.25">
      <c r="A465" s="40" t="s">
        <v>762</v>
      </c>
      <c r="B465" s="40" t="s">
        <v>763</v>
      </c>
      <c r="C465" s="48">
        <v>0</v>
      </c>
      <c r="D465" s="49">
        <v>218.99</v>
      </c>
      <c r="E465" s="50">
        <f t="shared" si="35"/>
        <v>0</v>
      </c>
      <c r="F465" s="48">
        <v>70773</v>
      </c>
      <c r="G465" s="49">
        <v>217.42</v>
      </c>
      <c r="H465" s="51">
        <f t="shared" si="36"/>
        <v>15387465.659999998</v>
      </c>
      <c r="I465" s="48">
        <v>0</v>
      </c>
      <c r="J465" s="49">
        <v>218.99</v>
      </c>
      <c r="K465" s="50">
        <f t="shared" si="37"/>
        <v>0</v>
      </c>
      <c r="L465" s="48">
        <v>9927</v>
      </c>
      <c r="M465" s="49">
        <v>217.42</v>
      </c>
      <c r="N465" s="50">
        <f t="shared" si="38"/>
        <v>2158328.34</v>
      </c>
      <c r="O465" s="51">
        <f t="shared" si="39"/>
        <v>17545794</v>
      </c>
    </row>
    <row r="466" spans="1:15" x14ac:dyDescent="0.25">
      <c r="A466" s="40" t="s">
        <v>778</v>
      </c>
      <c r="B466" s="40" t="s">
        <v>1121</v>
      </c>
      <c r="C466" s="48">
        <v>2799</v>
      </c>
      <c r="D466" s="49">
        <v>202.78</v>
      </c>
      <c r="E466" s="50">
        <f t="shared" si="35"/>
        <v>567581.22</v>
      </c>
      <c r="F466" s="48">
        <v>747</v>
      </c>
      <c r="G466" s="49">
        <v>201.4</v>
      </c>
      <c r="H466" s="51">
        <f t="shared" si="36"/>
        <v>150445.80000000002</v>
      </c>
      <c r="I466" s="48">
        <v>0</v>
      </c>
      <c r="J466" s="49">
        <v>202.78</v>
      </c>
      <c r="K466" s="50">
        <f t="shared" si="37"/>
        <v>0</v>
      </c>
      <c r="L466" s="48">
        <v>0</v>
      </c>
      <c r="M466" s="49">
        <v>201.4</v>
      </c>
      <c r="N466" s="50">
        <f t="shared" si="38"/>
        <v>0</v>
      </c>
      <c r="O466" s="51">
        <f t="shared" si="39"/>
        <v>718027.02</v>
      </c>
    </row>
    <row r="467" spans="1:15" x14ac:dyDescent="0.25">
      <c r="A467" s="40" t="s">
        <v>764</v>
      </c>
      <c r="B467" s="40" t="s">
        <v>765</v>
      </c>
      <c r="C467" s="48">
        <v>1800</v>
      </c>
      <c r="D467" s="49">
        <v>232.51</v>
      </c>
      <c r="E467" s="50">
        <f t="shared" si="35"/>
        <v>418518</v>
      </c>
      <c r="F467" s="48">
        <v>30051</v>
      </c>
      <c r="G467" s="49">
        <v>230.55</v>
      </c>
      <c r="H467" s="51">
        <f t="shared" si="36"/>
        <v>6928258.0500000007</v>
      </c>
      <c r="I467" s="48">
        <v>52</v>
      </c>
      <c r="J467" s="49">
        <v>232.51</v>
      </c>
      <c r="K467" s="50">
        <f t="shared" si="37"/>
        <v>12090.52</v>
      </c>
      <c r="L467" s="48">
        <v>861</v>
      </c>
      <c r="M467" s="49">
        <v>230.55</v>
      </c>
      <c r="N467" s="50">
        <f t="shared" si="38"/>
        <v>198503.55000000002</v>
      </c>
      <c r="O467" s="51">
        <f t="shared" si="39"/>
        <v>7557370.1200000001</v>
      </c>
    </row>
    <row r="468" spans="1:15" x14ac:dyDescent="0.25">
      <c r="A468" s="40" t="s">
        <v>766</v>
      </c>
      <c r="B468" s="40" t="s">
        <v>767</v>
      </c>
      <c r="C468" s="48">
        <v>0</v>
      </c>
      <c r="D468" s="49">
        <v>170.68</v>
      </c>
      <c r="E468" s="50">
        <f t="shared" si="35"/>
        <v>0</v>
      </c>
      <c r="F468" s="48">
        <v>16493</v>
      </c>
      <c r="G468" s="49">
        <v>169.38</v>
      </c>
      <c r="H468" s="51">
        <f t="shared" si="36"/>
        <v>2793584.34</v>
      </c>
      <c r="I468" s="48">
        <v>0</v>
      </c>
      <c r="J468" s="49">
        <v>170.68</v>
      </c>
      <c r="K468" s="50">
        <f t="shared" si="37"/>
        <v>0</v>
      </c>
      <c r="L468" s="48">
        <v>884</v>
      </c>
      <c r="M468" s="49">
        <v>169.38</v>
      </c>
      <c r="N468" s="50">
        <f t="shared" si="38"/>
        <v>149731.91999999998</v>
      </c>
      <c r="O468" s="51">
        <f t="shared" si="39"/>
        <v>2943316.26</v>
      </c>
    </row>
    <row r="469" spans="1:15" x14ac:dyDescent="0.25">
      <c r="A469" s="40" t="s">
        <v>1348</v>
      </c>
      <c r="B469" s="40" t="s">
        <v>768</v>
      </c>
      <c r="C469" s="48">
        <v>0</v>
      </c>
      <c r="D469" s="49">
        <v>239</v>
      </c>
      <c r="E469" s="50">
        <f t="shared" si="35"/>
        <v>0</v>
      </c>
      <c r="F469" s="48">
        <v>20912</v>
      </c>
      <c r="G469" s="49">
        <v>237.39</v>
      </c>
      <c r="H469" s="51">
        <f t="shared" si="36"/>
        <v>4964299.68</v>
      </c>
      <c r="I469" s="48">
        <v>0</v>
      </c>
      <c r="J469" s="49">
        <v>239</v>
      </c>
      <c r="K469" s="50">
        <f t="shared" si="37"/>
        <v>0</v>
      </c>
      <c r="L469" s="48">
        <v>2453</v>
      </c>
      <c r="M469" s="49">
        <v>237.39</v>
      </c>
      <c r="N469" s="50">
        <f t="shared" si="38"/>
        <v>582317.66999999993</v>
      </c>
      <c r="O469" s="51">
        <f t="shared" si="39"/>
        <v>5546617.3499999996</v>
      </c>
    </row>
    <row r="470" spans="1:15" x14ac:dyDescent="0.25">
      <c r="A470" s="40" t="s">
        <v>780</v>
      </c>
      <c r="B470" s="40" t="s">
        <v>1122</v>
      </c>
      <c r="C470" s="48">
        <v>0</v>
      </c>
      <c r="D470" s="49">
        <v>270.33</v>
      </c>
      <c r="E470" s="50">
        <f t="shared" si="35"/>
        <v>0</v>
      </c>
      <c r="F470" s="48">
        <v>6336</v>
      </c>
      <c r="G470" s="49">
        <v>268.55</v>
      </c>
      <c r="H470" s="51">
        <f t="shared" si="36"/>
        <v>1701532.8</v>
      </c>
      <c r="I470" s="48">
        <v>0</v>
      </c>
      <c r="J470" s="49">
        <v>270.33</v>
      </c>
      <c r="K470" s="50">
        <f t="shared" si="37"/>
        <v>0</v>
      </c>
      <c r="L470" s="48">
        <v>1107</v>
      </c>
      <c r="M470" s="49">
        <v>268.55</v>
      </c>
      <c r="N470" s="50">
        <f t="shared" si="38"/>
        <v>297284.85000000003</v>
      </c>
      <c r="O470" s="51">
        <f t="shared" si="39"/>
        <v>1998817.6500000001</v>
      </c>
    </row>
    <row r="471" spans="1:15" x14ac:dyDescent="0.25">
      <c r="A471" s="40" t="s">
        <v>769</v>
      </c>
      <c r="B471" s="40" t="s">
        <v>770</v>
      </c>
      <c r="C471" s="48">
        <v>380</v>
      </c>
      <c r="D471" s="49">
        <v>198.75</v>
      </c>
      <c r="E471" s="50">
        <f t="shared" si="35"/>
        <v>75525</v>
      </c>
      <c r="F471" s="48">
        <v>41464</v>
      </c>
      <c r="G471" s="49">
        <v>197.09</v>
      </c>
      <c r="H471" s="51">
        <f t="shared" si="36"/>
        <v>8172139.7599999998</v>
      </c>
      <c r="I471" s="48">
        <v>0</v>
      </c>
      <c r="J471" s="49">
        <v>198.75</v>
      </c>
      <c r="K471" s="50">
        <f t="shared" si="37"/>
        <v>0</v>
      </c>
      <c r="L471" s="48">
        <v>0</v>
      </c>
      <c r="M471" s="49">
        <v>197.09</v>
      </c>
      <c r="N471" s="50">
        <f t="shared" si="38"/>
        <v>0</v>
      </c>
      <c r="O471" s="51">
        <f t="shared" si="39"/>
        <v>8247664.7599999998</v>
      </c>
    </row>
    <row r="472" spans="1:15" x14ac:dyDescent="0.25">
      <c r="A472" s="40" t="s">
        <v>772</v>
      </c>
      <c r="B472" s="40" t="s">
        <v>773</v>
      </c>
      <c r="C472" s="48">
        <v>5348</v>
      </c>
      <c r="D472" s="49">
        <v>307.3</v>
      </c>
      <c r="E472" s="50">
        <f t="shared" si="35"/>
        <v>1643440.4000000001</v>
      </c>
      <c r="F472" s="48">
        <v>56428</v>
      </c>
      <c r="G472" s="49">
        <v>304.43</v>
      </c>
      <c r="H472" s="51">
        <f t="shared" si="36"/>
        <v>17178376.039999999</v>
      </c>
      <c r="I472" s="48">
        <v>1479</v>
      </c>
      <c r="J472" s="49">
        <v>307.3</v>
      </c>
      <c r="K472" s="50">
        <f t="shared" si="37"/>
        <v>454496.7</v>
      </c>
      <c r="L472" s="48">
        <v>15608</v>
      </c>
      <c r="M472" s="49">
        <v>304.43</v>
      </c>
      <c r="N472" s="50">
        <f t="shared" si="38"/>
        <v>4751543.4400000004</v>
      </c>
      <c r="O472" s="51">
        <f t="shared" si="39"/>
        <v>24027856.579999998</v>
      </c>
    </row>
    <row r="473" spans="1:15" x14ac:dyDescent="0.25">
      <c r="A473" s="40" t="s">
        <v>782</v>
      </c>
      <c r="B473" s="40" t="s">
        <v>1123</v>
      </c>
      <c r="C473" s="48">
        <v>221</v>
      </c>
      <c r="D473" s="49">
        <v>239.41</v>
      </c>
      <c r="E473" s="50">
        <f t="shared" si="35"/>
        <v>52909.61</v>
      </c>
      <c r="F473" s="48">
        <v>20693</v>
      </c>
      <c r="G473" s="49">
        <v>237.18</v>
      </c>
      <c r="H473" s="51">
        <f t="shared" si="36"/>
        <v>4907965.74</v>
      </c>
      <c r="I473" s="48">
        <v>15</v>
      </c>
      <c r="J473" s="49">
        <v>239.41</v>
      </c>
      <c r="K473" s="50">
        <f t="shared" si="37"/>
        <v>3591.15</v>
      </c>
      <c r="L473" s="48">
        <v>1435</v>
      </c>
      <c r="M473" s="49">
        <v>237.18</v>
      </c>
      <c r="N473" s="50">
        <f t="shared" si="38"/>
        <v>340353.3</v>
      </c>
      <c r="O473" s="51">
        <f t="shared" si="39"/>
        <v>5304819.8000000007</v>
      </c>
    </row>
    <row r="474" spans="1:15" x14ac:dyDescent="0.25">
      <c r="A474" s="40" t="s">
        <v>774</v>
      </c>
      <c r="B474" s="40" t="s">
        <v>775</v>
      </c>
      <c r="C474" s="48">
        <v>2226</v>
      </c>
      <c r="D474" s="49">
        <v>287.02999999999997</v>
      </c>
      <c r="E474" s="50">
        <f t="shared" si="35"/>
        <v>638928.77999999991</v>
      </c>
      <c r="F474" s="48">
        <v>24308</v>
      </c>
      <c r="G474" s="49">
        <v>284.31</v>
      </c>
      <c r="H474" s="51">
        <f t="shared" si="36"/>
        <v>6911007.4800000004</v>
      </c>
      <c r="I474" s="48">
        <v>883</v>
      </c>
      <c r="J474" s="49">
        <v>287.02999999999997</v>
      </c>
      <c r="K474" s="50">
        <f t="shared" si="37"/>
        <v>253447.48999999996</v>
      </c>
      <c r="L474" s="48">
        <v>9637</v>
      </c>
      <c r="M474" s="49">
        <v>284.31</v>
      </c>
      <c r="N474" s="50">
        <f t="shared" si="38"/>
        <v>2739895.47</v>
      </c>
      <c r="O474" s="51">
        <f t="shared" si="39"/>
        <v>10543279.220000001</v>
      </c>
    </row>
    <row r="475" spans="1:15" x14ac:dyDescent="0.25">
      <c r="A475" s="40" t="s">
        <v>784</v>
      </c>
      <c r="B475" s="40" t="s">
        <v>785</v>
      </c>
      <c r="C475" s="48">
        <v>2564</v>
      </c>
      <c r="D475" s="49">
        <v>368.75</v>
      </c>
      <c r="E475" s="50">
        <f t="shared" si="35"/>
        <v>945475</v>
      </c>
      <c r="F475" s="48">
        <v>64909</v>
      </c>
      <c r="G475" s="49">
        <v>365.44</v>
      </c>
      <c r="H475" s="51">
        <f t="shared" si="36"/>
        <v>23720344.960000001</v>
      </c>
      <c r="I475" s="48">
        <v>445</v>
      </c>
      <c r="J475" s="49">
        <v>368.75</v>
      </c>
      <c r="K475" s="50">
        <f t="shared" si="37"/>
        <v>164093.75</v>
      </c>
      <c r="L475" s="48">
        <v>11278</v>
      </c>
      <c r="M475" s="49">
        <v>365.44</v>
      </c>
      <c r="N475" s="50">
        <f t="shared" si="38"/>
        <v>4121432.32</v>
      </c>
      <c r="O475" s="51">
        <f t="shared" si="39"/>
        <v>28951346.030000001</v>
      </c>
    </row>
    <row r="476" spans="1:15" x14ac:dyDescent="0.25">
      <c r="A476" s="40" t="s">
        <v>786</v>
      </c>
      <c r="B476" s="40" t="s">
        <v>787</v>
      </c>
      <c r="C476" s="48">
        <v>1994</v>
      </c>
      <c r="D476" s="49">
        <v>303.33999999999997</v>
      </c>
      <c r="E476" s="50">
        <f t="shared" si="35"/>
        <v>604859.96</v>
      </c>
      <c r="F476" s="48">
        <v>25049</v>
      </c>
      <c r="G476" s="49">
        <v>300.77999999999997</v>
      </c>
      <c r="H476" s="51">
        <f t="shared" si="36"/>
        <v>7534238.2199999997</v>
      </c>
      <c r="I476" s="48">
        <v>189</v>
      </c>
      <c r="J476" s="49">
        <v>303.33999999999997</v>
      </c>
      <c r="K476" s="50">
        <f t="shared" si="37"/>
        <v>57331.259999999995</v>
      </c>
      <c r="L476" s="48">
        <v>2372</v>
      </c>
      <c r="M476" s="49">
        <v>300.77999999999997</v>
      </c>
      <c r="N476" s="50">
        <f t="shared" si="38"/>
        <v>713450.15999999992</v>
      </c>
      <c r="O476" s="51">
        <f t="shared" si="39"/>
        <v>8909879.5999999996</v>
      </c>
    </row>
    <row r="477" spans="1:15" x14ac:dyDescent="0.25">
      <c r="A477" s="40" t="s">
        <v>789</v>
      </c>
      <c r="B477" s="40" t="s">
        <v>790</v>
      </c>
      <c r="C477" s="48">
        <v>1095</v>
      </c>
      <c r="D477" s="49">
        <v>287.70999999999998</v>
      </c>
      <c r="E477" s="50">
        <f t="shared" si="35"/>
        <v>315042.44999999995</v>
      </c>
      <c r="F477" s="48">
        <v>29336</v>
      </c>
      <c r="G477" s="49">
        <v>284.92</v>
      </c>
      <c r="H477" s="51">
        <f t="shared" si="36"/>
        <v>8358413.1200000001</v>
      </c>
      <c r="I477" s="48">
        <v>134</v>
      </c>
      <c r="J477" s="49">
        <v>287.70999999999998</v>
      </c>
      <c r="K477" s="50">
        <f t="shared" si="37"/>
        <v>38553.14</v>
      </c>
      <c r="L477" s="48">
        <v>3577</v>
      </c>
      <c r="M477" s="49">
        <v>284.92</v>
      </c>
      <c r="N477" s="50">
        <f t="shared" si="38"/>
        <v>1019158.8400000001</v>
      </c>
      <c r="O477" s="51">
        <f t="shared" si="39"/>
        <v>9731167.5500000007</v>
      </c>
    </row>
    <row r="478" spans="1:15" x14ac:dyDescent="0.25">
      <c r="A478" s="40" t="s">
        <v>791</v>
      </c>
      <c r="B478" s="40" t="s">
        <v>792</v>
      </c>
      <c r="C478" s="48">
        <v>414</v>
      </c>
      <c r="D478" s="49">
        <v>340.75</v>
      </c>
      <c r="E478" s="50">
        <f t="shared" si="35"/>
        <v>141070.5</v>
      </c>
      <c r="F478" s="48">
        <v>44869</v>
      </c>
      <c r="G478" s="49">
        <v>337.61</v>
      </c>
      <c r="H478" s="51">
        <f t="shared" si="36"/>
        <v>15148223.09</v>
      </c>
      <c r="I478" s="48">
        <v>11</v>
      </c>
      <c r="J478" s="49">
        <v>340.75</v>
      </c>
      <c r="K478" s="50">
        <f t="shared" si="37"/>
        <v>3748.25</v>
      </c>
      <c r="L478" s="48">
        <v>1178</v>
      </c>
      <c r="M478" s="49">
        <v>337.61</v>
      </c>
      <c r="N478" s="50">
        <f t="shared" si="38"/>
        <v>397704.58</v>
      </c>
      <c r="O478" s="51">
        <f t="shared" si="39"/>
        <v>15690746.42</v>
      </c>
    </row>
    <row r="479" spans="1:15" x14ac:dyDescent="0.25">
      <c r="A479" s="40" t="s">
        <v>793</v>
      </c>
      <c r="B479" s="40" t="s">
        <v>794</v>
      </c>
      <c r="C479" s="48">
        <v>0</v>
      </c>
      <c r="D479" s="49">
        <v>222.57</v>
      </c>
      <c r="E479" s="50">
        <f t="shared" si="35"/>
        <v>0</v>
      </c>
      <c r="F479" s="48">
        <v>16324</v>
      </c>
      <c r="G479" s="49">
        <v>220.38</v>
      </c>
      <c r="H479" s="51">
        <f t="shared" si="36"/>
        <v>3597483.12</v>
      </c>
      <c r="I479" s="48">
        <v>0</v>
      </c>
      <c r="J479" s="49">
        <v>222.57</v>
      </c>
      <c r="K479" s="50">
        <f t="shared" si="37"/>
        <v>0</v>
      </c>
      <c r="L479" s="48">
        <v>1099</v>
      </c>
      <c r="M479" s="49">
        <v>220.38</v>
      </c>
      <c r="N479" s="50">
        <f t="shared" si="38"/>
        <v>242197.62</v>
      </c>
      <c r="O479" s="51">
        <f t="shared" si="39"/>
        <v>3839680.74</v>
      </c>
    </row>
    <row r="480" spans="1:15" x14ac:dyDescent="0.25">
      <c r="A480" s="40" t="s">
        <v>795</v>
      </c>
      <c r="B480" s="40" t="s">
        <v>796</v>
      </c>
      <c r="C480" s="48">
        <v>1886</v>
      </c>
      <c r="D480" s="49">
        <v>336.51</v>
      </c>
      <c r="E480" s="50">
        <f t="shared" si="35"/>
        <v>634657.86</v>
      </c>
      <c r="F480" s="48">
        <v>13460</v>
      </c>
      <c r="G480" s="49">
        <v>333.42</v>
      </c>
      <c r="H480" s="51">
        <f t="shared" si="36"/>
        <v>4487833.2</v>
      </c>
      <c r="I480" s="48">
        <v>869</v>
      </c>
      <c r="J480" s="49">
        <v>336.51</v>
      </c>
      <c r="K480" s="50">
        <f t="shared" si="37"/>
        <v>292427.19</v>
      </c>
      <c r="L480" s="48">
        <v>6204</v>
      </c>
      <c r="M480" s="49">
        <v>333.42</v>
      </c>
      <c r="N480" s="50">
        <f t="shared" si="38"/>
        <v>2068537.6800000002</v>
      </c>
      <c r="O480" s="51">
        <f t="shared" si="39"/>
        <v>7483455.9300000016</v>
      </c>
    </row>
    <row r="481" spans="1:15" x14ac:dyDescent="0.25">
      <c r="A481" s="40" t="s">
        <v>797</v>
      </c>
      <c r="B481" s="40" t="s">
        <v>1124</v>
      </c>
      <c r="C481" s="48">
        <v>229</v>
      </c>
      <c r="D481" s="49">
        <v>211.79</v>
      </c>
      <c r="E481" s="50">
        <f t="shared" si="35"/>
        <v>48499.909999999996</v>
      </c>
      <c r="F481" s="48">
        <v>28755</v>
      </c>
      <c r="G481" s="49">
        <v>209.99</v>
      </c>
      <c r="H481" s="51">
        <f t="shared" si="36"/>
        <v>6038262.4500000002</v>
      </c>
      <c r="I481" s="48">
        <v>20</v>
      </c>
      <c r="J481" s="49">
        <v>211.79</v>
      </c>
      <c r="K481" s="50">
        <f t="shared" si="37"/>
        <v>4235.8</v>
      </c>
      <c r="L481" s="48">
        <v>2475</v>
      </c>
      <c r="M481" s="49">
        <v>209.99</v>
      </c>
      <c r="N481" s="50">
        <f t="shared" si="38"/>
        <v>519725.25</v>
      </c>
      <c r="O481" s="51">
        <f t="shared" si="39"/>
        <v>6610723.4100000001</v>
      </c>
    </row>
    <row r="482" spans="1:15" x14ac:dyDescent="0.25">
      <c r="A482" s="40" t="s">
        <v>1187</v>
      </c>
      <c r="B482" s="40" t="s">
        <v>1235</v>
      </c>
      <c r="C482" s="48">
        <v>430</v>
      </c>
      <c r="D482" s="49">
        <v>267.42</v>
      </c>
      <c r="E482" s="50">
        <f t="shared" si="35"/>
        <v>114990.6</v>
      </c>
      <c r="F482" s="48">
        <v>27064</v>
      </c>
      <c r="G482" s="49">
        <v>265.11</v>
      </c>
      <c r="H482" s="51">
        <f t="shared" si="36"/>
        <v>7174937.04</v>
      </c>
      <c r="I482" s="48">
        <v>9</v>
      </c>
      <c r="J482" s="49">
        <v>267.42</v>
      </c>
      <c r="K482" s="50">
        <f t="shared" si="37"/>
        <v>2406.7800000000002</v>
      </c>
      <c r="L482" s="48">
        <v>592</v>
      </c>
      <c r="M482" s="49">
        <v>265.11</v>
      </c>
      <c r="N482" s="50">
        <f t="shared" si="38"/>
        <v>156945.12</v>
      </c>
      <c r="O482" s="51">
        <f t="shared" si="39"/>
        <v>7449279.54</v>
      </c>
    </row>
    <row r="483" spans="1:15" x14ac:dyDescent="0.25">
      <c r="A483" s="53" t="s">
        <v>799</v>
      </c>
      <c r="B483" s="40" t="s">
        <v>1125</v>
      </c>
      <c r="C483" s="48">
        <v>326</v>
      </c>
      <c r="D483" s="49">
        <v>246.68</v>
      </c>
      <c r="E483" s="50">
        <f t="shared" si="35"/>
        <v>80417.680000000008</v>
      </c>
      <c r="F483" s="48">
        <v>39008</v>
      </c>
      <c r="G483" s="49">
        <v>244.61</v>
      </c>
      <c r="H483" s="51">
        <f t="shared" si="36"/>
        <v>9541746.8800000008</v>
      </c>
      <c r="I483" s="48">
        <v>11</v>
      </c>
      <c r="J483" s="49">
        <v>246.68</v>
      </c>
      <c r="K483" s="50">
        <f t="shared" si="37"/>
        <v>2713.48</v>
      </c>
      <c r="L483" s="48">
        <v>1376</v>
      </c>
      <c r="M483" s="49">
        <v>244.61</v>
      </c>
      <c r="N483" s="50">
        <f t="shared" si="38"/>
        <v>336583.36000000004</v>
      </c>
      <c r="O483" s="51">
        <f t="shared" si="39"/>
        <v>9961461.4000000004</v>
      </c>
    </row>
    <row r="484" spans="1:15" x14ac:dyDescent="0.25">
      <c r="A484" s="40" t="s">
        <v>801</v>
      </c>
      <c r="B484" s="40" t="s">
        <v>802</v>
      </c>
      <c r="C484" s="48">
        <v>410</v>
      </c>
      <c r="D484" s="49">
        <v>288.45</v>
      </c>
      <c r="E484" s="50">
        <f t="shared" si="35"/>
        <v>118264.5</v>
      </c>
      <c r="F484" s="48">
        <v>37459</v>
      </c>
      <c r="G484" s="49">
        <v>285.67</v>
      </c>
      <c r="H484" s="51">
        <f t="shared" si="36"/>
        <v>10700912.530000001</v>
      </c>
      <c r="I484" s="48">
        <v>9</v>
      </c>
      <c r="J484" s="49">
        <v>288.45</v>
      </c>
      <c r="K484" s="50">
        <f t="shared" si="37"/>
        <v>2596.0499999999997</v>
      </c>
      <c r="L484" s="48">
        <v>864</v>
      </c>
      <c r="M484" s="49">
        <v>285.67</v>
      </c>
      <c r="N484" s="50">
        <f t="shared" si="38"/>
        <v>246818.88</v>
      </c>
      <c r="O484" s="51">
        <f t="shared" si="39"/>
        <v>11068591.960000003</v>
      </c>
    </row>
    <row r="485" spans="1:15" x14ac:dyDescent="0.25">
      <c r="A485" s="40" t="s">
        <v>1353</v>
      </c>
      <c r="B485" s="40" t="s">
        <v>1352</v>
      </c>
      <c r="C485" s="48">
        <v>2852</v>
      </c>
      <c r="D485" s="49">
        <v>407.87</v>
      </c>
      <c r="E485" s="50">
        <f t="shared" si="35"/>
        <v>1163245.24</v>
      </c>
      <c r="F485" s="48">
        <v>20385</v>
      </c>
      <c r="G485" s="49">
        <v>403.95</v>
      </c>
      <c r="H485" s="51">
        <f t="shared" si="36"/>
        <v>8234520.75</v>
      </c>
      <c r="I485" s="48">
        <v>864</v>
      </c>
      <c r="J485" s="49">
        <v>407.87</v>
      </c>
      <c r="K485" s="50">
        <f t="shared" si="37"/>
        <v>352399.68</v>
      </c>
      <c r="L485" s="48">
        <v>6177</v>
      </c>
      <c r="M485" s="49">
        <v>403.95</v>
      </c>
      <c r="N485" s="50">
        <f t="shared" si="38"/>
        <v>2495199.15</v>
      </c>
      <c r="O485" s="51">
        <f t="shared" si="39"/>
        <v>12245364.82</v>
      </c>
    </row>
    <row r="486" spans="1:15" x14ac:dyDescent="0.25">
      <c r="A486" s="40" t="s">
        <v>803</v>
      </c>
      <c r="B486" s="40" t="s">
        <v>804</v>
      </c>
      <c r="C486" s="48">
        <v>945</v>
      </c>
      <c r="D486" s="49">
        <v>205.21</v>
      </c>
      <c r="E486" s="50">
        <f t="shared" si="35"/>
        <v>193923.45</v>
      </c>
      <c r="F486" s="48">
        <v>10888</v>
      </c>
      <c r="G486" s="49">
        <v>203.67</v>
      </c>
      <c r="H486" s="51">
        <f t="shared" si="36"/>
        <v>2217558.96</v>
      </c>
      <c r="I486" s="48">
        <v>0</v>
      </c>
      <c r="J486" s="49">
        <v>205.21</v>
      </c>
      <c r="K486" s="50">
        <f t="shared" si="37"/>
        <v>0</v>
      </c>
      <c r="L486" s="48">
        <v>0</v>
      </c>
      <c r="M486" s="49">
        <v>203.67</v>
      </c>
      <c r="N486" s="50">
        <f t="shared" si="38"/>
        <v>0</v>
      </c>
      <c r="O486" s="51">
        <f t="shared" si="39"/>
        <v>2411482.41</v>
      </c>
    </row>
    <row r="487" spans="1:15" x14ac:dyDescent="0.25">
      <c r="A487" s="40" t="s">
        <v>1391</v>
      </c>
      <c r="B487" s="40" t="s">
        <v>1382</v>
      </c>
      <c r="C487" s="48">
        <v>416</v>
      </c>
      <c r="D487" s="49">
        <v>273.64999999999998</v>
      </c>
      <c r="E487" s="50">
        <f t="shared" si="35"/>
        <v>113838.39999999999</v>
      </c>
      <c r="F487" s="48">
        <v>29143</v>
      </c>
      <c r="G487" s="49">
        <v>271.45</v>
      </c>
      <c r="H487" s="51">
        <f t="shared" si="36"/>
        <v>7910867.3499999996</v>
      </c>
      <c r="I487" s="48">
        <v>69</v>
      </c>
      <c r="J487" s="49">
        <v>273.64999999999998</v>
      </c>
      <c r="K487" s="50">
        <f t="shared" si="37"/>
        <v>18881.849999999999</v>
      </c>
      <c r="L487" s="48">
        <v>4853</v>
      </c>
      <c r="M487" s="49">
        <v>271.45</v>
      </c>
      <c r="N487" s="50">
        <f t="shared" si="38"/>
        <v>1317346.8499999999</v>
      </c>
      <c r="O487" s="51">
        <f t="shared" si="39"/>
        <v>9360934.4499999993</v>
      </c>
    </row>
    <row r="488" spans="1:15" x14ac:dyDescent="0.25">
      <c r="A488" s="40" t="s">
        <v>1392</v>
      </c>
      <c r="B488" s="40" t="s">
        <v>1383</v>
      </c>
      <c r="C488" s="48">
        <v>0</v>
      </c>
      <c r="D488" s="49">
        <v>284.43</v>
      </c>
      <c r="E488" s="50">
        <f t="shared" si="35"/>
        <v>0</v>
      </c>
      <c r="F488" s="48">
        <v>29010</v>
      </c>
      <c r="G488" s="49">
        <v>282.20999999999998</v>
      </c>
      <c r="H488" s="51">
        <f t="shared" si="36"/>
        <v>8186912.0999999996</v>
      </c>
      <c r="I488" s="48">
        <v>0</v>
      </c>
      <c r="J488" s="49">
        <v>284.43</v>
      </c>
      <c r="K488" s="50">
        <f t="shared" si="37"/>
        <v>0</v>
      </c>
      <c r="L488" s="48">
        <v>4238</v>
      </c>
      <c r="M488" s="49">
        <v>282.20999999999998</v>
      </c>
      <c r="N488" s="50">
        <f t="shared" si="38"/>
        <v>1196005.98</v>
      </c>
      <c r="O488" s="51">
        <f t="shared" si="39"/>
        <v>9382918.0800000001</v>
      </c>
    </row>
    <row r="489" spans="1:15" x14ac:dyDescent="0.25">
      <c r="A489" s="40" t="s">
        <v>1393</v>
      </c>
      <c r="B489" s="40" t="s">
        <v>1384</v>
      </c>
      <c r="C489" s="48">
        <v>366</v>
      </c>
      <c r="D489" s="49">
        <v>294.54000000000002</v>
      </c>
      <c r="E489" s="50">
        <f t="shared" si="35"/>
        <v>107801.64000000001</v>
      </c>
      <c r="F489" s="48">
        <v>16434</v>
      </c>
      <c r="G489" s="49">
        <v>292.23</v>
      </c>
      <c r="H489" s="51">
        <f t="shared" si="36"/>
        <v>4802507.82</v>
      </c>
      <c r="I489" s="48">
        <v>104</v>
      </c>
      <c r="J489" s="49">
        <v>294.54000000000002</v>
      </c>
      <c r="K489" s="50">
        <f t="shared" si="37"/>
        <v>30632.160000000003</v>
      </c>
      <c r="L489" s="48">
        <v>4671</v>
      </c>
      <c r="M489" s="49">
        <v>292.23</v>
      </c>
      <c r="N489" s="50">
        <f t="shared" si="38"/>
        <v>1365006.33</v>
      </c>
      <c r="O489" s="51">
        <f t="shared" si="39"/>
        <v>6305947.9500000002</v>
      </c>
    </row>
    <row r="490" spans="1:15" x14ac:dyDescent="0.25">
      <c r="A490" s="40" t="s">
        <v>805</v>
      </c>
      <c r="B490" s="40" t="s">
        <v>806</v>
      </c>
      <c r="C490" s="48">
        <v>3840</v>
      </c>
      <c r="D490" s="49">
        <v>375.58</v>
      </c>
      <c r="E490" s="50">
        <f t="shared" si="35"/>
        <v>1442227.2</v>
      </c>
      <c r="F490" s="48">
        <v>21192</v>
      </c>
      <c r="G490" s="49">
        <v>373.04</v>
      </c>
      <c r="H490" s="51">
        <f t="shared" si="36"/>
        <v>7905463.6800000006</v>
      </c>
      <c r="I490" s="48">
        <v>1149</v>
      </c>
      <c r="J490" s="49">
        <v>375.58</v>
      </c>
      <c r="K490" s="50">
        <f t="shared" si="37"/>
        <v>431541.42</v>
      </c>
      <c r="L490" s="48">
        <v>6340</v>
      </c>
      <c r="M490" s="49">
        <v>373.04</v>
      </c>
      <c r="N490" s="50">
        <f t="shared" si="38"/>
        <v>2365073.6</v>
      </c>
      <c r="O490" s="51">
        <f t="shared" si="39"/>
        <v>12144305.9</v>
      </c>
    </row>
    <row r="491" spans="1:15" x14ac:dyDescent="0.25">
      <c r="A491" s="40" t="s">
        <v>1289</v>
      </c>
      <c r="B491" s="40" t="s">
        <v>1311</v>
      </c>
      <c r="C491" s="48">
        <v>393</v>
      </c>
      <c r="D491" s="49">
        <v>288.22000000000003</v>
      </c>
      <c r="E491" s="50">
        <f t="shared" si="35"/>
        <v>113270.46</v>
      </c>
      <c r="F491" s="48">
        <v>57117</v>
      </c>
      <c r="G491" s="49">
        <v>285.61</v>
      </c>
      <c r="H491" s="51">
        <f t="shared" si="36"/>
        <v>16313186.370000001</v>
      </c>
      <c r="I491" s="48">
        <v>19</v>
      </c>
      <c r="J491" s="49">
        <v>288.22000000000003</v>
      </c>
      <c r="K491" s="50">
        <f t="shared" si="37"/>
        <v>5476.18</v>
      </c>
      <c r="L491" s="48">
        <v>2709</v>
      </c>
      <c r="M491" s="49">
        <v>285.61</v>
      </c>
      <c r="N491" s="50">
        <f t="shared" si="38"/>
        <v>773717.49</v>
      </c>
      <c r="O491" s="51">
        <f t="shared" si="39"/>
        <v>17205650.5</v>
      </c>
    </row>
    <row r="492" spans="1:15" x14ac:dyDescent="0.25">
      <c r="A492" s="40" t="s">
        <v>807</v>
      </c>
      <c r="B492" s="40" t="s">
        <v>1126</v>
      </c>
      <c r="C492" s="48">
        <v>12577</v>
      </c>
      <c r="D492" s="49">
        <v>343.2</v>
      </c>
      <c r="E492" s="50">
        <f t="shared" si="35"/>
        <v>4316426.3999999994</v>
      </c>
      <c r="F492" s="48">
        <v>76866</v>
      </c>
      <c r="G492" s="49">
        <v>340.48</v>
      </c>
      <c r="H492" s="51">
        <f t="shared" si="36"/>
        <v>26171335.68</v>
      </c>
      <c r="I492" s="48">
        <v>3975</v>
      </c>
      <c r="J492" s="49">
        <v>343.2</v>
      </c>
      <c r="K492" s="50">
        <f t="shared" si="37"/>
        <v>1364220</v>
      </c>
      <c r="L492" s="48">
        <v>24297</v>
      </c>
      <c r="M492" s="49">
        <v>340.48</v>
      </c>
      <c r="N492" s="50">
        <f t="shared" si="38"/>
        <v>8272642.5600000005</v>
      </c>
      <c r="O492" s="51">
        <f t="shared" si="39"/>
        <v>40124624.640000001</v>
      </c>
    </row>
    <row r="493" spans="1:15" x14ac:dyDescent="0.25">
      <c r="A493" s="40" t="s">
        <v>809</v>
      </c>
      <c r="B493" s="40" t="s">
        <v>810</v>
      </c>
      <c r="C493" s="48">
        <v>0</v>
      </c>
      <c r="D493" s="49">
        <v>244.79</v>
      </c>
      <c r="E493" s="50">
        <f t="shared" si="35"/>
        <v>0</v>
      </c>
      <c r="F493" s="48">
        <v>77862</v>
      </c>
      <c r="G493" s="49">
        <v>242.72</v>
      </c>
      <c r="H493" s="51">
        <f t="shared" si="36"/>
        <v>18898664.640000001</v>
      </c>
      <c r="I493" s="48">
        <v>0</v>
      </c>
      <c r="J493" s="49">
        <v>244.79</v>
      </c>
      <c r="K493" s="50">
        <f t="shared" si="37"/>
        <v>0</v>
      </c>
      <c r="L493" s="48">
        <v>838</v>
      </c>
      <c r="M493" s="49">
        <v>242.72</v>
      </c>
      <c r="N493" s="50">
        <f t="shared" si="38"/>
        <v>203399.36</v>
      </c>
      <c r="O493" s="51">
        <f t="shared" si="39"/>
        <v>19102064</v>
      </c>
    </row>
    <row r="494" spans="1:15" x14ac:dyDescent="0.25">
      <c r="A494" s="40" t="s">
        <v>811</v>
      </c>
      <c r="B494" s="40" t="s">
        <v>812</v>
      </c>
      <c r="C494" s="48">
        <v>13226</v>
      </c>
      <c r="D494" s="49">
        <v>335.86</v>
      </c>
      <c r="E494" s="50">
        <f t="shared" si="35"/>
        <v>4442084.3600000003</v>
      </c>
      <c r="F494" s="48">
        <v>66487</v>
      </c>
      <c r="G494" s="49">
        <v>333.84</v>
      </c>
      <c r="H494" s="51">
        <f t="shared" si="36"/>
        <v>22196020.079999998</v>
      </c>
      <c r="I494" s="48">
        <v>3588</v>
      </c>
      <c r="J494" s="49">
        <v>335.86</v>
      </c>
      <c r="K494" s="50">
        <f t="shared" si="37"/>
        <v>1205065.68</v>
      </c>
      <c r="L494" s="48">
        <v>18038</v>
      </c>
      <c r="M494" s="49">
        <v>333.84</v>
      </c>
      <c r="N494" s="50">
        <f t="shared" si="38"/>
        <v>6021805.9199999999</v>
      </c>
      <c r="O494" s="51">
        <f t="shared" si="39"/>
        <v>33864976.039999999</v>
      </c>
    </row>
    <row r="495" spans="1:15" x14ac:dyDescent="0.25">
      <c r="A495" s="40" t="s">
        <v>1127</v>
      </c>
      <c r="B495" s="40" t="s">
        <v>1128</v>
      </c>
      <c r="C495" s="48">
        <v>400</v>
      </c>
      <c r="D495" s="49">
        <v>240.83</v>
      </c>
      <c r="E495" s="50">
        <f t="shared" si="35"/>
        <v>96332</v>
      </c>
      <c r="F495" s="48">
        <v>952</v>
      </c>
      <c r="G495" s="49">
        <v>238.59</v>
      </c>
      <c r="H495" s="51">
        <f t="shared" si="36"/>
        <v>227137.68</v>
      </c>
      <c r="I495" s="48">
        <v>0</v>
      </c>
      <c r="J495" s="49">
        <v>240.83</v>
      </c>
      <c r="K495" s="50">
        <f t="shared" si="37"/>
        <v>0</v>
      </c>
      <c r="L495" s="48">
        <v>0</v>
      </c>
      <c r="M495" s="49">
        <v>238.59</v>
      </c>
      <c r="N495" s="50">
        <f t="shared" si="38"/>
        <v>0</v>
      </c>
      <c r="O495" s="51">
        <f t="shared" si="39"/>
        <v>323469.68</v>
      </c>
    </row>
    <row r="496" spans="1:15" x14ac:dyDescent="0.25">
      <c r="A496" s="40" t="s">
        <v>813</v>
      </c>
      <c r="B496" s="40" t="s">
        <v>814</v>
      </c>
      <c r="C496" s="48">
        <v>0</v>
      </c>
      <c r="D496" s="49">
        <v>217.53</v>
      </c>
      <c r="E496" s="50">
        <f t="shared" si="35"/>
        <v>0</v>
      </c>
      <c r="F496" s="48">
        <v>27018</v>
      </c>
      <c r="G496" s="49">
        <v>215.76</v>
      </c>
      <c r="H496" s="51">
        <f t="shared" si="36"/>
        <v>5829403.6799999997</v>
      </c>
      <c r="I496" s="48">
        <v>0</v>
      </c>
      <c r="J496" s="49">
        <v>217.53</v>
      </c>
      <c r="K496" s="50">
        <f t="shared" si="37"/>
        <v>0</v>
      </c>
      <c r="L496" s="48">
        <v>151</v>
      </c>
      <c r="M496" s="49">
        <v>215.76</v>
      </c>
      <c r="N496" s="50">
        <f t="shared" si="38"/>
        <v>32579.759999999998</v>
      </c>
      <c r="O496" s="51">
        <f t="shared" si="39"/>
        <v>5861983.4399999995</v>
      </c>
    </row>
    <row r="497" spans="1:15" x14ac:dyDescent="0.25">
      <c r="A497" s="40" t="s">
        <v>815</v>
      </c>
      <c r="B497" s="40" t="s">
        <v>1129</v>
      </c>
      <c r="C497" s="48">
        <v>0</v>
      </c>
      <c r="D497" s="49">
        <v>266.27999999999997</v>
      </c>
      <c r="E497" s="50">
        <f t="shared" si="35"/>
        <v>0</v>
      </c>
      <c r="F497" s="48">
        <v>8119</v>
      </c>
      <c r="G497" s="49">
        <v>263.98</v>
      </c>
      <c r="H497" s="51">
        <f t="shared" si="36"/>
        <v>2143253.62</v>
      </c>
      <c r="I497" s="48">
        <v>0</v>
      </c>
      <c r="J497" s="49">
        <v>266.27999999999997</v>
      </c>
      <c r="K497" s="50">
        <f t="shared" si="37"/>
        <v>0</v>
      </c>
      <c r="L497" s="48">
        <v>626</v>
      </c>
      <c r="M497" s="49">
        <v>263.98</v>
      </c>
      <c r="N497" s="50">
        <f t="shared" si="38"/>
        <v>165251.48000000001</v>
      </c>
      <c r="O497" s="51">
        <f t="shared" si="39"/>
        <v>2308505.1</v>
      </c>
    </row>
    <row r="498" spans="1:15" x14ac:dyDescent="0.25">
      <c r="A498" s="40" t="s">
        <v>1290</v>
      </c>
      <c r="B498" s="40" t="s">
        <v>1312</v>
      </c>
      <c r="C498" s="48">
        <v>0</v>
      </c>
      <c r="D498" s="49">
        <v>236.71</v>
      </c>
      <c r="E498" s="50">
        <f t="shared" si="35"/>
        <v>0</v>
      </c>
      <c r="F498" s="48">
        <v>4366</v>
      </c>
      <c r="G498" s="49">
        <v>234.79</v>
      </c>
      <c r="H498" s="51">
        <f t="shared" si="36"/>
        <v>1025093.14</v>
      </c>
      <c r="I498" s="48">
        <v>0</v>
      </c>
      <c r="J498" s="49">
        <v>236.71</v>
      </c>
      <c r="K498" s="50">
        <f t="shared" si="37"/>
        <v>0</v>
      </c>
      <c r="L498" s="48">
        <v>24</v>
      </c>
      <c r="M498" s="49">
        <v>234.79</v>
      </c>
      <c r="N498" s="50">
        <f t="shared" si="38"/>
        <v>5634.96</v>
      </c>
      <c r="O498" s="51">
        <f t="shared" si="39"/>
        <v>1030728.1</v>
      </c>
    </row>
    <row r="499" spans="1:15" x14ac:dyDescent="0.25">
      <c r="A499" s="40" t="s">
        <v>817</v>
      </c>
      <c r="B499" s="40" t="s">
        <v>818</v>
      </c>
      <c r="C499" s="48">
        <v>105</v>
      </c>
      <c r="D499" s="49">
        <v>217.06</v>
      </c>
      <c r="E499" s="50">
        <f t="shared" si="35"/>
        <v>22791.3</v>
      </c>
      <c r="F499" s="48">
        <v>14476</v>
      </c>
      <c r="G499" s="49">
        <v>214.99</v>
      </c>
      <c r="H499" s="51">
        <f t="shared" si="36"/>
        <v>3112195.24</v>
      </c>
      <c r="I499" s="48">
        <v>7</v>
      </c>
      <c r="J499" s="49">
        <v>217.06</v>
      </c>
      <c r="K499" s="50">
        <f t="shared" si="37"/>
        <v>1519.42</v>
      </c>
      <c r="L499" s="48">
        <v>963</v>
      </c>
      <c r="M499" s="49">
        <v>214.99</v>
      </c>
      <c r="N499" s="50">
        <f t="shared" si="38"/>
        <v>207035.37</v>
      </c>
      <c r="O499" s="51">
        <f t="shared" si="39"/>
        <v>3343541.33</v>
      </c>
    </row>
    <row r="500" spans="1:15" x14ac:dyDescent="0.25">
      <c r="A500" s="40" t="s">
        <v>1188</v>
      </c>
      <c r="B500" s="40" t="s">
        <v>819</v>
      </c>
      <c r="C500" s="48">
        <v>1464</v>
      </c>
      <c r="D500" s="49">
        <v>345.65</v>
      </c>
      <c r="E500" s="50">
        <f t="shared" si="35"/>
        <v>506031.6</v>
      </c>
      <c r="F500" s="48">
        <v>29730</v>
      </c>
      <c r="G500" s="49">
        <v>342.18</v>
      </c>
      <c r="H500" s="51">
        <f t="shared" si="36"/>
        <v>10173011.4</v>
      </c>
      <c r="I500" s="48">
        <v>392</v>
      </c>
      <c r="J500" s="49">
        <v>345.65</v>
      </c>
      <c r="K500" s="50">
        <f t="shared" si="37"/>
        <v>135494.79999999999</v>
      </c>
      <c r="L500" s="48">
        <v>7959</v>
      </c>
      <c r="M500" s="49">
        <v>342.18</v>
      </c>
      <c r="N500" s="50">
        <f t="shared" si="38"/>
        <v>2723410.62</v>
      </c>
      <c r="O500" s="51">
        <f t="shared" si="39"/>
        <v>13537948.420000002</v>
      </c>
    </row>
    <row r="501" spans="1:15" x14ac:dyDescent="0.25">
      <c r="A501" s="40" t="s">
        <v>820</v>
      </c>
      <c r="B501" s="40" t="s">
        <v>821</v>
      </c>
      <c r="C501" s="48">
        <v>16569</v>
      </c>
      <c r="D501" s="49">
        <v>358.28</v>
      </c>
      <c r="E501" s="50">
        <f t="shared" si="35"/>
        <v>5936341.3199999994</v>
      </c>
      <c r="F501" s="48">
        <v>79352</v>
      </c>
      <c r="G501" s="49">
        <v>355.26</v>
      </c>
      <c r="H501" s="51">
        <f t="shared" si="36"/>
        <v>28190591.52</v>
      </c>
      <c r="I501" s="48">
        <v>3598</v>
      </c>
      <c r="J501" s="49">
        <v>358.28</v>
      </c>
      <c r="K501" s="50">
        <f t="shared" si="37"/>
        <v>1289091.44</v>
      </c>
      <c r="L501" s="48">
        <v>17232</v>
      </c>
      <c r="M501" s="49">
        <v>355.26</v>
      </c>
      <c r="N501" s="50">
        <f t="shared" si="38"/>
        <v>6121840.3200000003</v>
      </c>
      <c r="O501" s="51">
        <f t="shared" si="39"/>
        <v>41537864.599999994</v>
      </c>
    </row>
    <row r="502" spans="1:15" x14ac:dyDescent="0.25">
      <c r="A502" s="40" t="s">
        <v>822</v>
      </c>
      <c r="B502" s="40" t="s">
        <v>1267</v>
      </c>
      <c r="C502" s="48">
        <v>1186</v>
      </c>
      <c r="D502" s="49">
        <v>247.89</v>
      </c>
      <c r="E502" s="50">
        <f t="shared" si="35"/>
        <v>293997.53999999998</v>
      </c>
      <c r="F502" s="48">
        <v>77421</v>
      </c>
      <c r="G502" s="49">
        <v>245.91</v>
      </c>
      <c r="H502" s="51">
        <f t="shared" si="36"/>
        <v>19038598.109999999</v>
      </c>
      <c r="I502" s="48">
        <v>64</v>
      </c>
      <c r="J502" s="49">
        <v>247.89</v>
      </c>
      <c r="K502" s="50">
        <f t="shared" si="37"/>
        <v>15864.96</v>
      </c>
      <c r="L502" s="48">
        <v>4153</v>
      </c>
      <c r="M502" s="49">
        <v>245.91</v>
      </c>
      <c r="N502" s="50">
        <f t="shared" si="38"/>
        <v>1021264.23</v>
      </c>
      <c r="O502" s="51">
        <f t="shared" si="39"/>
        <v>20369724.84</v>
      </c>
    </row>
    <row r="503" spans="1:15" x14ac:dyDescent="0.25">
      <c r="A503" s="40" t="s">
        <v>823</v>
      </c>
      <c r="B503" s="40" t="s">
        <v>1268</v>
      </c>
      <c r="C503" s="48">
        <v>849</v>
      </c>
      <c r="D503" s="49">
        <v>236.62</v>
      </c>
      <c r="E503" s="50">
        <f t="shared" si="35"/>
        <v>200890.38</v>
      </c>
      <c r="F503" s="48">
        <v>22606</v>
      </c>
      <c r="G503" s="49">
        <v>234.86</v>
      </c>
      <c r="H503" s="51">
        <f t="shared" si="36"/>
        <v>5309245.16</v>
      </c>
      <c r="I503" s="48">
        <v>7</v>
      </c>
      <c r="J503" s="49">
        <v>236.62</v>
      </c>
      <c r="K503" s="50">
        <f t="shared" si="37"/>
        <v>1656.3400000000001</v>
      </c>
      <c r="L503" s="48">
        <v>180</v>
      </c>
      <c r="M503" s="49">
        <v>234.86</v>
      </c>
      <c r="N503" s="50">
        <f t="shared" si="38"/>
        <v>42274.8</v>
      </c>
      <c r="O503" s="51">
        <f t="shared" si="39"/>
        <v>5554066.6799999997</v>
      </c>
    </row>
    <row r="504" spans="1:15" x14ac:dyDescent="0.25">
      <c r="A504" s="40" t="s">
        <v>1095</v>
      </c>
      <c r="B504" s="40" t="s">
        <v>1269</v>
      </c>
      <c r="C504" s="48">
        <v>0</v>
      </c>
      <c r="D504" s="49">
        <v>223.49</v>
      </c>
      <c r="E504" s="50">
        <f t="shared" si="35"/>
        <v>0</v>
      </c>
      <c r="F504" s="48">
        <v>26097</v>
      </c>
      <c r="G504" s="49">
        <v>221.61</v>
      </c>
      <c r="H504" s="51">
        <f t="shared" si="36"/>
        <v>5783356.1699999999</v>
      </c>
      <c r="I504" s="48">
        <v>0</v>
      </c>
      <c r="J504" s="49">
        <v>223.49</v>
      </c>
      <c r="K504" s="50">
        <f t="shared" si="37"/>
        <v>0</v>
      </c>
      <c r="L504" s="48">
        <v>3860</v>
      </c>
      <c r="M504" s="49">
        <v>221.61</v>
      </c>
      <c r="N504" s="50">
        <f t="shared" si="38"/>
        <v>855414.60000000009</v>
      </c>
      <c r="O504" s="51">
        <f t="shared" si="39"/>
        <v>6638770.7699999996</v>
      </c>
    </row>
    <row r="505" spans="1:15" x14ac:dyDescent="0.25">
      <c r="A505" s="40" t="s">
        <v>825</v>
      </c>
      <c r="B505" s="40" t="s">
        <v>826</v>
      </c>
      <c r="C505" s="48">
        <v>21</v>
      </c>
      <c r="D505" s="49">
        <v>332.83</v>
      </c>
      <c r="E505" s="50">
        <f t="shared" si="35"/>
        <v>6989.4299999999994</v>
      </c>
      <c r="F505" s="48">
        <v>18068</v>
      </c>
      <c r="G505" s="49">
        <v>329.63</v>
      </c>
      <c r="H505" s="51">
        <f t="shared" si="36"/>
        <v>5955754.8399999999</v>
      </c>
      <c r="I505" s="48">
        <v>6</v>
      </c>
      <c r="J505" s="49">
        <v>332.83</v>
      </c>
      <c r="K505" s="50">
        <f t="shared" si="37"/>
        <v>1996.98</v>
      </c>
      <c r="L505" s="48">
        <v>5558</v>
      </c>
      <c r="M505" s="49">
        <v>329.63</v>
      </c>
      <c r="N505" s="50">
        <f t="shared" si="38"/>
        <v>1832083.54</v>
      </c>
      <c r="O505" s="51">
        <f t="shared" si="39"/>
        <v>7796824.79</v>
      </c>
    </row>
    <row r="506" spans="1:15" x14ac:dyDescent="0.25">
      <c r="A506" s="40" t="s">
        <v>827</v>
      </c>
      <c r="B506" s="40" t="s">
        <v>828</v>
      </c>
      <c r="C506" s="48">
        <v>0</v>
      </c>
      <c r="D506" s="49">
        <v>293.07</v>
      </c>
      <c r="E506" s="50">
        <f t="shared" si="35"/>
        <v>0</v>
      </c>
      <c r="F506" s="48">
        <v>33373</v>
      </c>
      <c r="G506" s="49">
        <v>290.31</v>
      </c>
      <c r="H506" s="51">
        <f t="shared" si="36"/>
        <v>9688515.6300000008</v>
      </c>
      <c r="I506" s="48">
        <v>0</v>
      </c>
      <c r="J506" s="49">
        <v>293.07</v>
      </c>
      <c r="K506" s="50">
        <f t="shared" si="37"/>
        <v>0</v>
      </c>
      <c r="L506" s="48">
        <v>2446</v>
      </c>
      <c r="M506" s="49">
        <v>290.31</v>
      </c>
      <c r="N506" s="50">
        <f t="shared" si="38"/>
        <v>710098.26</v>
      </c>
      <c r="O506" s="51">
        <f t="shared" si="39"/>
        <v>10398613.890000001</v>
      </c>
    </row>
    <row r="507" spans="1:15" x14ac:dyDescent="0.25">
      <c r="A507" s="40" t="s">
        <v>963</v>
      </c>
      <c r="B507" s="40" t="s">
        <v>1237</v>
      </c>
      <c r="C507" s="48">
        <v>3479</v>
      </c>
      <c r="D507" s="49">
        <v>402.24</v>
      </c>
      <c r="E507" s="50">
        <f t="shared" si="35"/>
        <v>1399392.96</v>
      </c>
      <c r="F507" s="48">
        <v>49149</v>
      </c>
      <c r="G507" s="49">
        <v>399.02</v>
      </c>
      <c r="H507" s="51">
        <f t="shared" si="36"/>
        <v>19611433.98</v>
      </c>
      <c r="I507" s="48">
        <v>823</v>
      </c>
      <c r="J507" s="49">
        <v>402.24</v>
      </c>
      <c r="K507" s="50">
        <f t="shared" si="37"/>
        <v>331043.52</v>
      </c>
      <c r="L507" s="48">
        <v>11630</v>
      </c>
      <c r="M507" s="49">
        <v>399.02</v>
      </c>
      <c r="N507" s="50">
        <f t="shared" si="38"/>
        <v>4640602.5999999996</v>
      </c>
      <c r="O507" s="51">
        <f t="shared" si="39"/>
        <v>25982473.060000002</v>
      </c>
    </row>
    <row r="508" spans="1:15" x14ac:dyDescent="0.25">
      <c r="A508" s="40" t="s">
        <v>829</v>
      </c>
      <c r="B508" s="40" t="s">
        <v>830</v>
      </c>
      <c r="C508" s="48">
        <v>0</v>
      </c>
      <c r="D508" s="49">
        <v>220.3</v>
      </c>
      <c r="E508" s="50">
        <f t="shared" si="35"/>
        <v>0</v>
      </c>
      <c r="F508" s="48">
        <v>22181</v>
      </c>
      <c r="G508" s="49">
        <v>218.52</v>
      </c>
      <c r="H508" s="51">
        <f t="shared" si="36"/>
        <v>4846992.12</v>
      </c>
      <c r="I508" s="48">
        <v>0</v>
      </c>
      <c r="J508" s="49">
        <v>220.3</v>
      </c>
      <c r="K508" s="50">
        <f t="shared" si="37"/>
        <v>0</v>
      </c>
      <c r="L508" s="48">
        <v>84</v>
      </c>
      <c r="M508" s="49">
        <v>218.52</v>
      </c>
      <c r="N508" s="50">
        <f t="shared" si="38"/>
        <v>18355.68</v>
      </c>
      <c r="O508" s="51">
        <f t="shared" si="39"/>
        <v>4865347.8</v>
      </c>
    </row>
    <row r="509" spans="1:15" x14ac:dyDescent="0.25">
      <c r="A509" s="40" t="s">
        <v>831</v>
      </c>
      <c r="B509" s="40" t="s">
        <v>832</v>
      </c>
      <c r="C509" s="48">
        <v>0</v>
      </c>
      <c r="D509" s="49">
        <v>302.66000000000003</v>
      </c>
      <c r="E509" s="50">
        <f t="shared" si="35"/>
        <v>0</v>
      </c>
      <c r="F509" s="48">
        <v>19696</v>
      </c>
      <c r="G509" s="49">
        <v>299.83</v>
      </c>
      <c r="H509" s="51">
        <f t="shared" si="36"/>
        <v>5905451.6799999997</v>
      </c>
      <c r="I509" s="48">
        <v>0</v>
      </c>
      <c r="J509" s="49">
        <v>302.66000000000003</v>
      </c>
      <c r="K509" s="50">
        <f t="shared" si="37"/>
        <v>0</v>
      </c>
      <c r="L509" s="48">
        <v>3261</v>
      </c>
      <c r="M509" s="49">
        <v>299.83</v>
      </c>
      <c r="N509" s="50">
        <f t="shared" si="38"/>
        <v>977745.63</v>
      </c>
      <c r="O509" s="51">
        <f t="shared" si="39"/>
        <v>6883197.3099999996</v>
      </c>
    </row>
    <row r="510" spans="1:15" x14ac:dyDescent="0.25">
      <c r="A510" s="40" t="s">
        <v>1189</v>
      </c>
      <c r="B510" s="40" t="s">
        <v>1270</v>
      </c>
      <c r="C510" s="48">
        <v>1055</v>
      </c>
      <c r="D510" s="49">
        <v>230.66</v>
      </c>
      <c r="E510" s="50">
        <f t="shared" si="35"/>
        <v>243346.3</v>
      </c>
      <c r="F510" s="48">
        <v>54250</v>
      </c>
      <c r="G510" s="49">
        <v>228.75</v>
      </c>
      <c r="H510" s="51">
        <f t="shared" si="36"/>
        <v>12409687.5</v>
      </c>
      <c r="I510" s="48">
        <v>25</v>
      </c>
      <c r="J510" s="49">
        <v>230.66</v>
      </c>
      <c r="K510" s="50">
        <f t="shared" si="37"/>
        <v>5766.5</v>
      </c>
      <c r="L510" s="48">
        <v>1307</v>
      </c>
      <c r="M510" s="49">
        <v>228.75</v>
      </c>
      <c r="N510" s="50">
        <f t="shared" si="38"/>
        <v>298976.25</v>
      </c>
      <c r="O510" s="51">
        <f t="shared" si="39"/>
        <v>12957776.550000001</v>
      </c>
    </row>
    <row r="511" spans="1:15" x14ac:dyDescent="0.25">
      <c r="A511" s="40" t="s">
        <v>1291</v>
      </c>
      <c r="B511" s="40" t="s">
        <v>1313</v>
      </c>
      <c r="C511" s="48">
        <v>0</v>
      </c>
      <c r="D511" s="49">
        <v>223.07</v>
      </c>
      <c r="E511" s="50">
        <f t="shared" si="35"/>
        <v>0</v>
      </c>
      <c r="F511" s="48">
        <v>14988</v>
      </c>
      <c r="G511" s="49">
        <v>221.16</v>
      </c>
      <c r="H511" s="51">
        <f t="shared" si="36"/>
        <v>3314746.08</v>
      </c>
      <c r="I511" s="48">
        <v>0</v>
      </c>
      <c r="J511" s="49">
        <v>223.07</v>
      </c>
      <c r="K511" s="50">
        <f t="shared" si="37"/>
        <v>0</v>
      </c>
      <c r="L511" s="48">
        <v>1213</v>
      </c>
      <c r="M511" s="49">
        <v>221.16</v>
      </c>
      <c r="N511" s="50">
        <f t="shared" si="38"/>
        <v>268267.08</v>
      </c>
      <c r="O511" s="51">
        <f t="shared" si="39"/>
        <v>3583013.16</v>
      </c>
    </row>
    <row r="512" spans="1:15" x14ac:dyDescent="0.25">
      <c r="A512" s="40" t="s">
        <v>833</v>
      </c>
      <c r="B512" s="40" t="s">
        <v>834</v>
      </c>
      <c r="C512" s="48">
        <v>0</v>
      </c>
      <c r="D512" s="49">
        <v>237.33</v>
      </c>
      <c r="E512" s="50">
        <f t="shared" si="35"/>
        <v>0</v>
      </c>
      <c r="F512" s="48">
        <v>18604</v>
      </c>
      <c r="G512" s="49">
        <v>235.39</v>
      </c>
      <c r="H512" s="51">
        <f t="shared" si="36"/>
        <v>4379195.5599999996</v>
      </c>
      <c r="I512" s="48">
        <v>0</v>
      </c>
      <c r="J512" s="49">
        <v>237.33</v>
      </c>
      <c r="K512" s="50">
        <f t="shared" si="37"/>
        <v>0</v>
      </c>
      <c r="L512" s="48">
        <v>1417</v>
      </c>
      <c r="M512" s="49">
        <v>235.39</v>
      </c>
      <c r="N512" s="50">
        <f t="shared" si="38"/>
        <v>333547.63</v>
      </c>
      <c r="O512" s="51">
        <f t="shared" si="39"/>
        <v>4712743.1899999995</v>
      </c>
    </row>
    <row r="513" spans="1:15" x14ac:dyDescent="0.25">
      <c r="A513" s="40" t="s">
        <v>1292</v>
      </c>
      <c r="B513" s="40" t="s">
        <v>1314</v>
      </c>
      <c r="C513" s="48">
        <v>0</v>
      </c>
      <c r="D513" s="49">
        <v>309.07</v>
      </c>
      <c r="E513" s="50">
        <f t="shared" si="35"/>
        <v>0</v>
      </c>
      <c r="F513" s="48">
        <v>43607</v>
      </c>
      <c r="G513" s="49">
        <v>306.2</v>
      </c>
      <c r="H513" s="51">
        <f t="shared" si="36"/>
        <v>13352463.4</v>
      </c>
      <c r="I513" s="48">
        <v>0</v>
      </c>
      <c r="J513" s="49">
        <v>309.07</v>
      </c>
      <c r="K513" s="50">
        <f t="shared" si="37"/>
        <v>0</v>
      </c>
      <c r="L513" s="48">
        <v>10058</v>
      </c>
      <c r="M513" s="49">
        <v>306.2</v>
      </c>
      <c r="N513" s="50">
        <f t="shared" si="38"/>
        <v>3079759.6</v>
      </c>
      <c r="O513" s="51">
        <f t="shared" si="39"/>
        <v>16432223</v>
      </c>
    </row>
    <row r="514" spans="1:15" x14ac:dyDescent="0.25">
      <c r="A514" s="40" t="s">
        <v>1130</v>
      </c>
      <c r="B514" s="40" t="s">
        <v>1131</v>
      </c>
      <c r="C514" s="48">
        <v>420</v>
      </c>
      <c r="D514" s="49">
        <v>273.66000000000003</v>
      </c>
      <c r="E514" s="50">
        <f t="shared" si="35"/>
        <v>114937.20000000001</v>
      </c>
      <c r="F514" s="48">
        <v>32040</v>
      </c>
      <c r="G514" s="49">
        <v>271.33999999999997</v>
      </c>
      <c r="H514" s="51">
        <f t="shared" si="36"/>
        <v>8693733.5999999996</v>
      </c>
      <c r="I514" s="48">
        <v>1</v>
      </c>
      <c r="J514" s="49">
        <v>273.66000000000003</v>
      </c>
      <c r="K514" s="50">
        <f t="shared" si="37"/>
        <v>273.66000000000003</v>
      </c>
      <c r="L514" s="48">
        <v>97</v>
      </c>
      <c r="M514" s="49">
        <v>271.33999999999997</v>
      </c>
      <c r="N514" s="50">
        <f t="shared" si="38"/>
        <v>26319.979999999996</v>
      </c>
      <c r="O514" s="51">
        <f t="shared" si="39"/>
        <v>8835264.4399999995</v>
      </c>
    </row>
    <row r="515" spans="1:15" x14ac:dyDescent="0.25">
      <c r="A515" s="40" t="s">
        <v>1293</v>
      </c>
      <c r="B515" s="40" t="s">
        <v>1315</v>
      </c>
      <c r="C515" s="48">
        <v>3</v>
      </c>
      <c r="D515" s="49">
        <v>240.68</v>
      </c>
      <c r="E515" s="50">
        <f t="shared" si="35"/>
        <v>722.04</v>
      </c>
      <c r="F515" s="48">
        <v>27423</v>
      </c>
      <c r="G515" s="49">
        <v>238.61</v>
      </c>
      <c r="H515" s="51">
        <f t="shared" si="36"/>
        <v>6543402.0300000003</v>
      </c>
      <c r="I515" s="48">
        <v>0</v>
      </c>
      <c r="J515" s="49">
        <v>240.68</v>
      </c>
      <c r="K515" s="50">
        <f t="shared" si="37"/>
        <v>0</v>
      </c>
      <c r="L515" s="48">
        <v>2289</v>
      </c>
      <c r="M515" s="49">
        <v>238.61</v>
      </c>
      <c r="N515" s="50">
        <f t="shared" si="38"/>
        <v>546178.29</v>
      </c>
      <c r="O515" s="51">
        <f t="shared" si="39"/>
        <v>7090302.3600000003</v>
      </c>
    </row>
    <row r="516" spans="1:15" x14ac:dyDescent="0.25">
      <c r="A516" s="40" t="s">
        <v>835</v>
      </c>
      <c r="B516" s="40" t="s">
        <v>836</v>
      </c>
      <c r="C516" s="48">
        <v>701</v>
      </c>
      <c r="D516" s="49">
        <v>252.61</v>
      </c>
      <c r="E516" s="50">
        <f t="shared" si="35"/>
        <v>177079.61000000002</v>
      </c>
      <c r="F516" s="48">
        <v>26632</v>
      </c>
      <c r="G516" s="49">
        <v>250.27</v>
      </c>
      <c r="H516" s="51">
        <f t="shared" si="36"/>
        <v>6665190.6400000006</v>
      </c>
      <c r="I516" s="48">
        <v>86</v>
      </c>
      <c r="J516" s="49">
        <v>252.61</v>
      </c>
      <c r="K516" s="50">
        <f t="shared" si="37"/>
        <v>21724.460000000003</v>
      </c>
      <c r="L516" s="48">
        <v>3276</v>
      </c>
      <c r="M516" s="49">
        <v>250.27</v>
      </c>
      <c r="N516" s="50">
        <f t="shared" si="38"/>
        <v>819884.52</v>
      </c>
      <c r="O516" s="51">
        <f t="shared" si="39"/>
        <v>7683879.2300000004</v>
      </c>
    </row>
    <row r="517" spans="1:15" x14ac:dyDescent="0.25">
      <c r="A517" s="40" t="s">
        <v>837</v>
      </c>
      <c r="B517" s="40" t="s">
        <v>838</v>
      </c>
      <c r="C517" s="48">
        <v>733</v>
      </c>
      <c r="D517" s="49">
        <v>304.22000000000003</v>
      </c>
      <c r="E517" s="50">
        <f t="shared" si="35"/>
        <v>222993.26</v>
      </c>
      <c r="F517" s="48">
        <v>28170</v>
      </c>
      <c r="G517" s="49">
        <v>301.45999999999998</v>
      </c>
      <c r="H517" s="51">
        <f t="shared" si="36"/>
        <v>8492128.1999999993</v>
      </c>
      <c r="I517" s="48">
        <v>311</v>
      </c>
      <c r="J517" s="49">
        <v>304.22000000000003</v>
      </c>
      <c r="K517" s="50">
        <f t="shared" si="37"/>
        <v>94612.420000000013</v>
      </c>
      <c r="L517" s="48">
        <v>11954</v>
      </c>
      <c r="M517" s="49">
        <v>301.45999999999998</v>
      </c>
      <c r="N517" s="50">
        <f t="shared" si="38"/>
        <v>3603652.84</v>
      </c>
      <c r="O517" s="51">
        <f t="shared" si="39"/>
        <v>12413386.719999999</v>
      </c>
    </row>
    <row r="518" spans="1:15" x14ac:dyDescent="0.25">
      <c r="A518" s="40" t="s">
        <v>839</v>
      </c>
      <c r="B518" s="40" t="s">
        <v>840</v>
      </c>
      <c r="C518" s="48">
        <v>531</v>
      </c>
      <c r="D518" s="49">
        <v>261.63</v>
      </c>
      <c r="E518" s="50">
        <f t="shared" si="35"/>
        <v>138925.53</v>
      </c>
      <c r="F518" s="48">
        <v>39369</v>
      </c>
      <c r="G518" s="49">
        <v>259.48</v>
      </c>
      <c r="H518" s="51">
        <f t="shared" si="36"/>
        <v>10215468.120000001</v>
      </c>
      <c r="I518" s="48">
        <v>7</v>
      </c>
      <c r="J518" s="49">
        <v>261.63</v>
      </c>
      <c r="K518" s="50">
        <f t="shared" si="37"/>
        <v>1831.4099999999999</v>
      </c>
      <c r="L518" s="48">
        <v>536</v>
      </c>
      <c r="M518" s="49">
        <v>259.48</v>
      </c>
      <c r="N518" s="50">
        <f t="shared" si="38"/>
        <v>139081.28</v>
      </c>
      <c r="O518" s="51">
        <f t="shared" si="39"/>
        <v>10495306.34</v>
      </c>
    </row>
    <row r="519" spans="1:15" x14ac:dyDescent="0.25">
      <c r="A519" s="40" t="s">
        <v>841</v>
      </c>
      <c r="B519" s="40" t="s">
        <v>842</v>
      </c>
      <c r="C519" s="48">
        <v>1233</v>
      </c>
      <c r="D519" s="49">
        <v>228.1</v>
      </c>
      <c r="E519" s="50">
        <f t="shared" si="35"/>
        <v>281247.3</v>
      </c>
      <c r="F519" s="48">
        <v>37438</v>
      </c>
      <c r="G519" s="49">
        <v>226.09</v>
      </c>
      <c r="H519" s="51">
        <f t="shared" si="36"/>
        <v>8464357.4199999999</v>
      </c>
      <c r="I519" s="48">
        <v>126</v>
      </c>
      <c r="J519" s="49">
        <v>228.1</v>
      </c>
      <c r="K519" s="50">
        <f t="shared" si="37"/>
        <v>28740.6</v>
      </c>
      <c r="L519" s="48">
        <v>3822</v>
      </c>
      <c r="M519" s="49">
        <v>226.09</v>
      </c>
      <c r="N519" s="50">
        <f t="shared" si="38"/>
        <v>864115.98</v>
      </c>
      <c r="O519" s="51">
        <f t="shared" si="39"/>
        <v>9638461.3000000007</v>
      </c>
    </row>
    <row r="520" spans="1:15" x14ac:dyDescent="0.25">
      <c r="A520" s="40" t="s">
        <v>1294</v>
      </c>
      <c r="B520" s="40" t="s">
        <v>1316</v>
      </c>
      <c r="C520" s="48">
        <v>3107</v>
      </c>
      <c r="D520" s="49">
        <v>305.44</v>
      </c>
      <c r="E520" s="50">
        <f t="shared" ref="E520:E582" si="40">C520*D520</f>
        <v>949002.08</v>
      </c>
      <c r="F520" s="48">
        <v>43908</v>
      </c>
      <c r="G520" s="49">
        <v>302.55</v>
      </c>
      <c r="H520" s="51">
        <f t="shared" ref="H520:H582" si="41">F520*G520</f>
        <v>13284365.4</v>
      </c>
      <c r="I520" s="48">
        <v>480</v>
      </c>
      <c r="J520" s="49">
        <v>305.44</v>
      </c>
      <c r="K520" s="50">
        <f t="shared" ref="K520:K582" si="42">I520*J520</f>
        <v>146611.20000000001</v>
      </c>
      <c r="L520" s="48">
        <v>6784</v>
      </c>
      <c r="M520" s="49">
        <v>302.55</v>
      </c>
      <c r="N520" s="50">
        <f t="shared" ref="N520:N582" si="43">L520*M520</f>
        <v>2052499.2000000002</v>
      </c>
      <c r="O520" s="51">
        <f t="shared" ref="O520:O582" si="44">E520+H520+K520+N520</f>
        <v>16432477.879999999</v>
      </c>
    </row>
    <row r="521" spans="1:15" x14ac:dyDescent="0.25">
      <c r="A521" s="40" t="s">
        <v>1295</v>
      </c>
      <c r="B521" s="40" t="s">
        <v>1317</v>
      </c>
      <c r="C521" s="48">
        <v>53918</v>
      </c>
      <c r="D521" s="49">
        <v>225.54</v>
      </c>
      <c r="E521" s="50">
        <f t="shared" si="40"/>
        <v>12160665.719999999</v>
      </c>
      <c r="F521" s="48">
        <v>71</v>
      </c>
      <c r="G521" s="49">
        <v>223.58</v>
      </c>
      <c r="H521" s="51">
        <f t="shared" si="41"/>
        <v>15874.18</v>
      </c>
      <c r="I521" s="48">
        <v>5459</v>
      </c>
      <c r="J521" s="49">
        <v>225.54</v>
      </c>
      <c r="K521" s="50">
        <f t="shared" si="42"/>
        <v>1231222.8599999999</v>
      </c>
      <c r="L521" s="48">
        <v>7</v>
      </c>
      <c r="M521" s="49">
        <v>223.58</v>
      </c>
      <c r="N521" s="50">
        <f t="shared" si="43"/>
        <v>1565.0600000000002</v>
      </c>
      <c r="O521" s="51">
        <f t="shared" si="44"/>
        <v>13409327.819999998</v>
      </c>
    </row>
    <row r="522" spans="1:15" x14ac:dyDescent="0.25">
      <c r="A522" s="40" t="s">
        <v>843</v>
      </c>
      <c r="B522" s="40" t="s">
        <v>844</v>
      </c>
      <c r="C522" s="48">
        <v>172</v>
      </c>
      <c r="D522" s="49">
        <v>331.76</v>
      </c>
      <c r="E522" s="50">
        <f t="shared" si="40"/>
        <v>57062.720000000001</v>
      </c>
      <c r="F522" s="48">
        <v>28723</v>
      </c>
      <c r="G522" s="49">
        <v>328.92</v>
      </c>
      <c r="H522" s="51">
        <f t="shared" si="41"/>
        <v>9447569.1600000001</v>
      </c>
      <c r="I522" s="48">
        <v>23</v>
      </c>
      <c r="J522" s="49">
        <v>331.76</v>
      </c>
      <c r="K522" s="50">
        <f t="shared" si="42"/>
        <v>7630.48</v>
      </c>
      <c r="L522" s="48">
        <v>3801</v>
      </c>
      <c r="M522" s="49">
        <v>328.92</v>
      </c>
      <c r="N522" s="50">
        <f t="shared" si="43"/>
        <v>1250224.9200000002</v>
      </c>
      <c r="O522" s="51">
        <f t="shared" si="44"/>
        <v>10762487.280000001</v>
      </c>
    </row>
    <row r="523" spans="1:15" x14ac:dyDescent="0.25">
      <c r="A523" s="40" t="s">
        <v>1296</v>
      </c>
      <c r="B523" s="40" t="s">
        <v>1318</v>
      </c>
      <c r="C523" s="48">
        <v>32</v>
      </c>
      <c r="D523" s="49">
        <v>341.18</v>
      </c>
      <c r="E523" s="50">
        <f t="shared" si="40"/>
        <v>10917.76</v>
      </c>
      <c r="F523" s="48">
        <v>40679</v>
      </c>
      <c r="G523" s="49">
        <v>338.05</v>
      </c>
      <c r="H523" s="51">
        <f t="shared" si="41"/>
        <v>13751535.950000001</v>
      </c>
      <c r="I523" s="48">
        <v>3</v>
      </c>
      <c r="J523" s="49">
        <v>341.18</v>
      </c>
      <c r="K523" s="50">
        <f t="shared" si="42"/>
        <v>1023.54</v>
      </c>
      <c r="L523" s="48">
        <v>4429</v>
      </c>
      <c r="M523" s="49">
        <v>338.05</v>
      </c>
      <c r="N523" s="50">
        <f t="shared" si="43"/>
        <v>1497223.45</v>
      </c>
      <c r="O523" s="51">
        <f t="shared" si="44"/>
        <v>15260700.699999999</v>
      </c>
    </row>
    <row r="524" spans="1:15" x14ac:dyDescent="0.25">
      <c r="A524" s="40" t="s">
        <v>845</v>
      </c>
      <c r="B524" s="40" t="s">
        <v>846</v>
      </c>
      <c r="C524" s="48">
        <v>7391</v>
      </c>
      <c r="D524" s="49">
        <v>310.39</v>
      </c>
      <c r="E524" s="50">
        <f t="shared" si="40"/>
        <v>2294092.4899999998</v>
      </c>
      <c r="F524" s="48">
        <v>37321</v>
      </c>
      <c r="G524" s="49">
        <v>307.60000000000002</v>
      </c>
      <c r="H524" s="51">
        <f t="shared" si="41"/>
        <v>11479939.600000001</v>
      </c>
      <c r="I524" s="48">
        <v>2471</v>
      </c>
      <c r="J524" s="49">
        <v>310.39</v>
      </c>
      <c r="K524" s="50">
        <f t="shared" si="42"/>
        <v>766973.69</v>
      </c>
      <c r="L524" s="48">
        <v>12478</v>
      </c>
      <c r="M524" s="49">
        <v>307.60000000000002</v>
      </c>
      <c r="N524" s="50">
        <f t="shared" si="43"/>
        <v>3838232.8000000003</v>
      </c>
      <c r="O524" s="51">
        <f t="shared" si="44"/>
        <v>18379238.580000002</v>
      </c>
    </row>
    <row r="525" spans="1:15" x14ac:dyDescent="0.25">
      <c r="A525" s="40" t="s">
        <v>847</v>
      </c>
      <c r="B525" s="40" t="s">
        <v>848</v>
      </c>
      <c r="C525" s="48">
        <v>1223</v>
      </c>
      <c r="D525" s="49">
        <v>294.44</v>
      </c>
      <c r="E525" s="50">
        <f t="shared" si="40"/>
        <v>360100.12</v>
      </c>
      <c r="F525" s="48">
        <v>15070</v>
      </c>
      <c r="G525" s="49">
        <v>291.61</v>
      </c>
      <c r="H525" s="51">
        <f t="shared" si="41"/>
        <v>4394562.7</v>
      </c>
      <c r="I525" s="48">
        <v>345</v>
      </c>
      <c r="J525" s="49">
        <v>294.44</v>
      </c>
      <c r="K525" s="50">
        <f t="shared" si="42"/>
        <v>101581.8</v>
      </c>
      <c r="L525" s="48">
        <v>4252</v>
      </c>
      <c r="M525" s="49">
        <v>291.61</v>
      </c>
      <c r="N525" s="50">
        <f t="shared" si="43"/>
        <v>1239925.72</v>
      </c>
      <c r="O525" s="51">
        <f t="shared" si="44"/>
        <v>6096170.3399999999</v>
      </c>
    </row>
    <row r="526" spans="1:15" x14ac:dyDescent="0.25">
      <c r="A526" s="40" t="s">
        <v>371</v>
      </c>
      <c r="B526" s="40" t="s">
        <v>1132</v>
      </c>
      <c r="C526" s="48">
        <v>411</v>
      </c>
      <c r="D526" s="49">
        <v>211.46</v>
      </c>
      <c r="E526" s="50">
        <f t="shared" si="40"/>
        <v>86910.06</v>
      </c>
      <c r="F526" s="48">
        <v>28203</v>
      </c>
      <c r="G526" s="49">
        <v>209.83</v>
      </c>
      <c r="H526" s="51">
        <f t="shared" si="41"/>
        <v>5917835.4900000002</v>
      </c>
      <c r="I526" s="48">
        <v>13</v>
      </c>
      <c r="J526" s="49">
        <v>211.46</v>
      </c>
      <c r="K526" s="50">
        <f t="shared" si="42"/>
        <v>2748.98</v>
      </c>
      <c r="L526" s="48">
        <v>893</v>
      </c>
      <c r="M526" s="49">
        <v>209.83</v>
      </c>
      <c r="N526" s="50">
        <f t="shared" si="43"/>
        <v>187378.19</v>
      </c>
      <c r="O526" s="51">
        <f t="shared" si="44"/>
        <v>6194872.7200000007</v>
      </c>
    </row>
    <row r="527" spans="1:15" x14ac:dyDescent="0.25">
      <c r="A527" s="40" t="s">
        <v>849</v>
      </c>
      <c r="B527" s="40" t="s">
        <v>850</v>
      </c>
      <c r="C527" s="48">
        <v>1909</v>
      </c>
      <c r="D527" s="49">
        <v>225.57</v>
      </c>
      <c r="E527" s="50">
        <f t="shared" si="40"/>
        <v>430613.13</v>
      </c>
      <c r="F527" s="48">
        <v>23706</v>
      </c>
      <c r="G527" s="49">
        <v>223.94</v>
      </c>
      <c r="H527" s="51">
        <f t="shared" si="41"/>
        <v>5308721.6399999997</v>
      </c>
      <c r="I527" s="48">
        <v>366</v>
      </c>
      <c r="J527" s="49">
        <v>225.57</v>
      </c>
      <c r="K527" s="50">
        <f t="shared" si="42"/>
        <v>82558.62</v>
      </c>
      <c r="L527" s="48">
        <v>4540</v>
      </c>
      <c r="M527" s="49">
        <v>223.94</v>
      </c>
      <c r="N527" s="50">
        <f t="shared" si="43"/>
        <v>1016687.6</v>
      </c>
      <c r="O527" s="51">
        <f t="shared" si="44"/>
        <v>6838580.9899999993</v>
      </c>
    </row>
    <row r="528" spans="1:15" x14ac:dyDescent="0.25">
      <c r="A528" s="40" t="s">
        <v>851</v>
      </c>
      <c r="B528" s="40" t="s">
        <v>852</v>
      </c>
      <c r="C528" s="48">
        <v>0</v>
      </c>
      <c r="D528" s="49">
        <v>229.2</v>
      </c>
      <c r="E528" s="50">
        <f t="shared" si="40"/>
        <v>0</v>
      </c>
      <c r="F528" s="48">
        <v>36275</v>
      </c>
      <c r="G528" s="49">
        <v>227.14</v>
      </c>
      <c r="H528" s="51">
        <f t="shared" si="41"/>
        <v>8239503.4999999991</v>
      </c>
      <c r="I528" s="48">
        <v>0</v>
      </c>
      <c r="J528" s="49">
        <v>229.2</v>
      </c>
      <c r="K528" s="50">
        <f t="shared" si="42"/>
        <v>0</v>
      </c>
      <c r="L528" s="48">
        <v>896</v>
      </c>
      <c r="M528" s="49">
        <v>227.14</v>
      </c>
      <c r="N528" s="50">
        <f t="shared" si="43"/>
        <v>203517.44</v>
      </c>
      <c r="O528" s="51">
        <f t="shared" si="44"/>
        <v>8443020.9399999995</v>
      </c>
    </row>
    <row r="529" spans="1:15" x14ac:dyDescent="0.25">
      <c r="A529" s="40" t="s">
        <v>1248</v>
      </c>
      <c r="B529" s="40" t="s">
        <v>1271</v>
      </c>
      <c r="C529" s="48">
        <v>0</v>
      </c>
      <c r="D529" s="49">
        <v>359.34</v>
      </c>
      <c r="E529" s="50">
        <f t="shared" si="40"/>
        <v>0</v>
      </c>
      <c r="F529" s="48">
        <v>184</v>
      </c>
      <c r="G529" s="49">
        <v>355.36</v>
      </c>
      <c r="H529" s="51">
        <f t="shared" si="41"/>
        <v>65386.240000000005</v>
      </c>
      <c r="I529" s="48">
        <v>0</v>
      </c>
      <c r="J529" s="49">
        <v>359.34</v>
      </c>
      <c r="K529" s="50">
        <f t="shared" si="42"/>
        <v>0</v>
      </c>
      <c r="L529" s="48">
        <v>0</v>
      </c>
      <c r="M529" s="49">
        <v>355.36</v>
      </c>
      <c r="N529" s="50">
        <f t="shared" si="43"/>
        <v>0</v>
      </c>
      <c r="O529" s="51">
        <f t="shared" si="44"/>
        <v>65386.240000000005</v>
      </c>
    </row>
    <row r="530" spans="1:15" x14ac:dyDescent="0.25">
      <c r="A530" s="40" t="s">
        <v>1346</v>
      </c>
      <c r="B530" s="40" t="s">
        <v>1385</v>
      </c>
      <c r="C530" s="48">
        <v>1788</v>
      </c>
      <c r="D530" s="49">
        <v>329.79</v>
      </c>
      <c r="E530" s="50">
        <f t="shared" si="40"/>
        <v>589664.52</v>
      </c>
      <c r="F530" s="48">
        <v>39342</v>
      </c>
      <c r="G530" s="49">
        <v>326.64</v>
      </c>
      <c r="H530" s="51">
        <f t="shared" si="41"/>
        <v>12850670.879999999</v>
      </c>
      <c r="I530" s="48">
        <v>15</v>
      </c>
      <c r="J530" s="49">
        <v>329.79</v>
      </c>
      <c r="K530" s="50">
        <f t="shared" si="42"/>
        <v>4946.8500000000004</v>
      </c>
      <c r="L530" s="48">
        <v>328</v>
      </c>
      <c r="M530" s="49">
        <v>326.64</v>
      </c>
      <c r="N530" s="50">
        <f t="shared" si="43"/>
        <v>107137.92</v>
      </c>
      <c r="O530" s="51">
        <f t="shared" si="44"/>
        <v>13552420.169999998</v>
      </c>
    </row>
    <row r="531" spans="1:15" x14ac:dyDescent="0.25">
      <c r="A531" s="40" t="s">
        <v>853</v>
      </c>
      <c r="B531" s="40" t="s">
        <v>854</v>
      </c>
      <c r="C531" s="48">
        <v>5925</v>
      </c>
      <c r="D531" s="49">
        <v>357.48</v>
      </c>
      <c r="E531" s="50">
        <f t="shared" si="40"/>
        <v>2118069</v>
      </c>
      <c r="F531" s="48">
        <v>76816</v>
      </c>
      <c r="G531" s="49">
        <v>354.49</v>
      </c>
      <c r="H531" s="51">
        <f t="shared" si="41"/>
        <v>27230503.84</v>
      </c>
      <c r="I531" s="48">
        <v>2228</v>
      </c>
      <c r="J531" s="49">
        <v>357.48</v>
      </c>
      <c r="K531" s="50">
        <f t="shared" si="42"/>
        <v>796465.44000000006</v>
      </c>
      <c r="L531" s="48">
        <v>28883</v>
      </c>
      <c r="M531" s="49">
        <v>354.49</v>
      </c>
      <c r="N531" s="50">
        <f t="shared" si="43"/>
        <v>10238734.67</v>
      </c>
      <c r="O531" s="51">
        <f t="shared" si="44"/>
        <v>40383772.950000003</v>
      </c>
    </row>
    <row r="532" spans="1:15" x14ac:dyDescent="0.25">
      <c r="A532" s="40" t="s">
        <v>1297</v>
      </c>
      <c r="B532" s="40" t="s">
        <v>1238</v>
      </c>
      <c r="C532" s="48">
        <v>397</v>
      </c>
      <c r="D532" s="49">
        <v>337.87</v>
      </c>
      <c r="E532" s="50">
        <f t="shared" si="40"/>
        <v>134134.39000000001</v>
      </c>
      <c r="F532" s="48">
        <v>66255</v>
      </c>
      <c r="G532" s="49">
        <v>334.87</v>
      </c>
      <c r="H532" s="51">
        <f t="shared" si="41"/>
        <v>22186811.850000001</v>
      </c>
      <c r="I532" s="48">
        <v>27</v>
      </c>
      <c r="J532" s="49">
        <v>337.87</v>
      </c>
      <c r="K532" s="50">
        <f t="shared" si="42"/>
        <v>9122.49</v>
      </c>
      <c r="L532" s="48">
        <v>4451</v>
      </c>
      <c r="M532" s="49">
        <v>334.87</v>
      </c>
      <c r="N532" s="50">
        <f t="shared" si="43"/>
        <v>1490506.37</v>
      </c>
      <c r="O532" s="51">
        <f t="shared" si="44"/>
        <v>23820575.100000001</v>
      </c>
    </row>
    <row r="533" spans="1:15" x14ac:dyDescent="0.25">
      <c r="A533" s="40" t="s">
        <v>1190</v>
      </c>
      <c r="B533" s="40" t="s">
        <v>855</v>
      </c>
      <c r="C533" s="48">
        <v>5407</v>
      </c>
      <c r="D533" s="49">
        <v>416.14</v>
      </c>
      <c r="E533" s="50">
        <f t="shared" si="40"/>
        <v>2250068.98</v>
      </c>
      <c r="F533" s="48">
        <v>53093</v>
      </c>
      <c r="G533" s="49">
        <v>412.44</v>
      </c>
      <c r="H533" s="51">
        <f t="shared" si="41"/>
        <v>21897676.919999998</v>
      </c>
      <c r="I533" s="48">
        <v>1258</v>
      </c>
      <c r="J533" s="49">
        <v>416.14</v>
      </c>
      <c r="K533" s="50">
        <f t="shared" si="42"/>
        <v>523504.12</v>
      </c>
      <c r="L533" s="48">
        <v>12355</v>
      </c>
      <c r="M533" s="49">
        <v>412.44</v>
      </c>
      <c r="N533" s="50">
        <f t="shared" si="43"/>
        <v>5095696.2</v>
      </c>
      <c r="O533" s="51">
        <f t="shared" si="44"/>
        <v>29766946.219999999</v>
      </c>
    </row>
    <row r="534" spans="1:15" x14ac:dyDescent="0.25">
      <c r="A534" s="40" t="s">
        <v>1350</v>
      </c>
      <c r="B534" s="40" t="s">
        <v>1345</v>
      </c>
      <c r="C534" s="48">
        <v>0</v>
      </c>
      <c r="D534" s="49">
        <v>213.8</v>
      </c>
      <c r="E534" s="50">
        <f t="shared" si="40"/>
        <v>0</v>
      </c>
      <c r="F534" s="48">
        <v>25375</v>
      </c>
      <c r="G534" s="49">
        <v>211.79</v>
      </c>
      <c r="H534" s="51">
        <f t="shared" si="41"/>
        <v>5374171.25</v>
      </c>
      <c r="I534" s="48">
        <v>0</v>
      </c>
      <c r="J534" s="49">
        <v>213.8</v>
      </c>
      <c r="K534" s="50">
        <f t="shared" si="42"/>
        <v>0</v>
      </c>
      <c r="L534" s="48">
        <v>5919</v>
      </c>
      <c r="M534" s="49">
        <v>211.79</v>
      </c>
      <c r="N534" s="50">
        <f t="shared" si="43"/>
        <v>1253585.01</v>
      </c>
      <c r="O534" s="51">
        <f t="shared" si="44"/>
        <v>6627756.2599999998</v>
      </c>
    </row>
    <row r="535" spans="1:15" x14ac:dyDescent="0.25">
      <c r="A535" s="40" t="s">
        <v>856</v>
      </c>
      <c r="B535" s="40" t="s">
        <v>857</v>
      </c>
      <c r="C535" s="48">
        <v>8135</v>
      </c>
      <c r="D535" s="49">
        <v>347.82</v>
      </c>
      <c r="E535" s="50">
        <f t="shared" si="40"/>
        <v>2829515.6999999997</v>
      </c>
      <c r="F535" s="48">
        <v>67765</v>
      </c>
      <c r="G535" s="49">
        <v>344.95</v>
      </c>
      <c r="H535" s="51">
        <f t="shared" si="41"/>
        <v>23375536.75</v>
      </c>
      <c r="I535" s="48">
        <v>3547</v>
      </c>
      <c r="J535" s="49">
        <v>347.82</v>
      </c>
      <c r="K535" s="50">
        <f t="shared" si="42"/>
        <v>1233717.54</v>
      </c>
      <c r="L535" s="48">
        <v>29548</v>
      </c>
      <c r="M535" s="49">
        <v>344.95</v>
      </c>
      <c r="N535" s="50">
        <f t="shared" si="43"/>
        <v>10192582.6</v>
      </c>
      <c r="O535" s="51">
        <f t="shared" si="44"/>
        <v>37631352.589999996</v>
      </c>
    </row>
    <row r="536" spans="1:15" x14ac:dyDescent="0.25">
      <c r="A536" s="40" t="s">
        <v>865</v>
      </c>
      <c r="B536" s="40" t="s">
        <v>1136</v>
      </c>
      <c r="C536" s="48">
        <v>65</v>
      </c>
      <c r="D536" s="49">
        <v>220.38</v>
      </c>
      <c r="E536" s="50">
        <f t="shared" si="40"/>
        <v>14324.699999999999</v>
      </c>
      <c r="F536" s="48">
        <v>26054</v>
      </c>
      <c r="G536" s="49">
        <v>218.67</v>
      </c>
      <c r="H536" s="51">
        <f t="shared" si="41"/>
        <v>5697228.1799999997</v>
      </c>
      <c r="I536" s="48">
        <v>7</v>
      </c>
      <c r="J536" s="49">
        <v>220.38</v>
      </c>
      <c r="K536" s="50">
        <f t="shared" si="42"/>
        <v>1542.6599999999999</v>
      </c>
      <c r="L536" s="48">
        <v>2910</v>
      </c>
      <c r="M536" s="49">
        <v>218.67</v>
      </c>
      <c r="N536" s="50">
        <f t="shared" si="43"/>
        <v>636329.69999999995</v>
      </c>
      <c r="O536" s="51">
        <f t="shared" si="44"/>
        <v>6349425.2400000002</v>
      </c>
    </row>
    <row r="537" spans="1:15" x14ac:dyDescent="0.25">
      <c r="A537" s="40" t="s">
        <v>867</v>
      </c>
      <c r="B537" s="40" t="s">
        <v>1137</v>
      </c>
      <c r="C537" s="48">
        <v>22</v>
      </c>
      <c r="D537" s="49">
        <v>215.94</v>
      </c>
      <c r="E537" s="50">
        <f t="shared" si="40"/>
        <v>4750.68</v>
      </c>
      <c r="F537" s="48">
        <v>23340</v>
      </c>
      <c r="G537" s="49">
        <v>214.16</v>
      </c>
      <c r="H537" s="51">
        <f t="shared" si="41"/>
        <v>4998494.4000000004</v>
      </c>
      <c r="I537" s="48">
        <v>2</v>
      </c>
      <c r="J537" s="49">
        <v>215.94</v>
      </c>
      <c r="K537" s="50">
        <f t="shared" si="42"/>
        <v>431.88</v>
      </c>
      <c r="L537" s="48">
        <v>2386</v>
      </c>
      <c r="M537" s="49">
        <v>214.16</v>
      </c>
      <c r="N537" s="50">
        <f t="shared" si="43"/>
        <v>510985.76</v>
      </c>
      <c r="O537" s="51">
        <f t="shared" si="44"/>
        <v>5514662.7199999997</v>
      </c>
    </row>
    <row r="538" spans="1:15" x14ac:dyDescent="0.25">
      <c r="A538" s="40" t="s">
        <v>858</v>
      </c>
      <c r="B538" s="40" t="s">
        <v>1133</v>
      </c>
      <c r="C538" s="48">
        <v>0</v>
      </c>
      <c r="D538" s="49">
        <v>236.05</v>
      </c>
      <c r="E538" s="50">
        <f t="shared" si="40"/>
        <v>0</v>
      </c>
      <c r="F538" s="48">
        <v>27772</v>
      </c>
      <c r="G538" s="49">
        <v>233.96</v>
      </c>
      <c r="H538" s="51">
        <f t="shared" si="41"/>
        <v>6497537.1200000001</v>
      </c>
      <c r="I538" s="48">
        <v>0</v>
      </c>
      <c r="J538" s="49">
        <v>236.05</v>
      </c>
      <c r="K538" s="50">
        <f t="shared" si="42"/>
        <v>0</v>
      </c>
      <c r="L538" s="48">
        <v>835</v>
      </c>
      <c r="M538" s="49">
        <v>233.96</v>
      </c>
      <c r="N538" s="50">
        <f t="shared" si="43"/>
        <v>195356.6</v>
      </c>
      <c r="O538" s="51">
        <f t="shared" si="44"/>
        <v>6692893.7199999997</v>
      </c>
    </row>
    <row r="539" spans="1:15" x14ac:dyDescent="0.25">
      <c r="A539" s="40" t="s">
        <v>860</v>
      </c>
      <c r="B539" s="40" t="s">
        <v>1134</v>
      </c>
      <c r="C539" s="48">
        <v>0</v>
      </c>
      <c r="D539" s="49">
        <v>229.34</v>
      </c>
      <c r="E539" s="50">
        <f t="shared" si="40"/>
        <v>0</v>
      </c>
      <c r="F539" s="48">
        <v>24976</v>
      </c>
      <c r="G539" s="49">
        <v>227.38</v>
      </c>
      <c r="H539" s="51">
        <f t="shared" si="41"/>
        <v>5679042.8799999999</v>
      </c>
      <c r="I539" s="48">
        <v>0</v>
      </c>
      <c r="J539" s="49">
        <v>229.34</v>
      </c>
      <c r="K539" s="50">
        <f t="shared" si="42"/>
        <v>0</v>
      </c>
      <c r="L539" s="48">
        <v>111</v>
      </c>
      <c r="M539" s="49">
        <v>227.38</v>
      </c>
      <c r="N539" s="50">
        <f t="shared" si="43"/>
        <v>25239.18</v>
      </c>
      <c r="O539" s="51">
        <f t="shared" si="44"/>
        <v>5704282.0599999996</v>
      </c>
    </row>
    <row r="540" spans="1:15" x14ac:dyDescent="0.25">
      <c r="A540" s="40" t="s">
        <v>861</v>
      </c>
      <c r="B540" s="40" t="s">
        <v>1135</v>
      </c>
      <c r="C540" s="48">
        <v>0</v>
      </c>
      <c r="D540" s="49">
        <v>285.77</v>
      </c>
      <c r="E540" s="50">
        <f t="shared" si="40"/>
        <v>0</v>
      </c>
      <c r="F540" s="48">
        <v>45149</v>
      </c>
      <c r="G540" s="49">
        <v>283.64999999999998</v>
      </c>
      <c r="H540" s="51">
        <f t="shared" si="41"/>
        <v>12806513.85</v>
      </c>
      <c r="I540" s="48">
        <v>0</v>
      </c>
      <c r="J540" s="49">
        <v>285.77</v>
      </c>
      <c r="K540" s="50">
        <f t="shared" si="42"/>
        <v>0</v>
      </c>
      <c r="L540" s="48">
        <v>3155</v>
      </c>
      <c r="M540" s="49">
        <v>283.64999999999998</v>
      </c>
      <c r="N540" s="50">
        <f t="shared" si="43"/>
        <v>894915.74999999988</v>
      </c>
      <c r="O540" s="51">
        <f t="shared" si="44"/>
        <v>13701429.6</v>
      </c>
    </row>
    <row r="541" spans="1:15" x14ac:dyDescent="0.25">
      <c r="A541" s="40" t="s">
        <v>863</v>
      </c>
      <c r="B541" s="40" t="s">
        <v>864</v>
      </c>
      <c r="C541" s="48">
        <v>0</v>
      </c>
      <c r="D541" s="49">
        <v>237.13</v>
      </c>
      <c r="E541" s="50">
        <f t="shared" si="40"/>
        <v>0</v>
      </c>
      <c r="F541" s="48">
        <v>24804</v>
      </c>
      <c r="G541" s="49">
        <v>234.95</v>
      </c>
      <c r="H541" s="51">
        <f t="shared" si="41"/>
        <v>5827699.7999999998</v>
      </c>
      <c r="I541" s="48">
        <v>0</v>
      </c>
      <c r="J541" s="49">
        <v>237.13</v>
      </c>
      <c r="K541" s="50">
        <f t="shared" si="42"/>
        <v>0</v>
      </c>
      <c r="L541" s="48">
        <v>5062</v>
      </c>
      <c r="M541" s="49">
        <v>234.95</v>
      </c>
      <c r="N541" s="50">
        <f t="shared" si="43"/>
        <v>1189316.8999999999</v>
      </c>
      <c r="O541" s="51">
        <f t="shared" si="44"/>
        <v>7017016.6999999993</v>
      </c>
    </row>
    <row r="542" spans="1:15" x14ac:dyDescent="0.25">
      <c r="A542" s="40" t="s">
        <v>869</v>
      </c>
      <c r="B542" s="40" t="s">
        <v>1138</v>
      </c>
      <c r="C542" s="48">
        <v>21269</v>
      </c>
      <c r="D542" s="49">
        <v>395.39</v>
      </c>
      <c r="E542" s="50">
        <f t="shared" si="40"/>
        <v>8409549.9100000001</v>
      </c>
      <c r="F542" s="48">
        <v>137100</v>
      </c>
      <c r="G542" s="49">
        <v>392</v>
      </c>
      <c r="H542" s="51">
        <f t="shared" si="41"/>
        <v>53743200</v>
      </c>
      <c r="I542" s="48">
        <v>9360</v>
      </c>
      <c r="J542" s="49">
        <v>395.39</v>
      </c>
      <c r="K542" s="50">
        <f t="shared" si="42"/>
        <v>3700850.4</v>
      </c>
      <c r="L542" s="48">
        <v>60333</v>
      </c>
      <c r="M542" s="49">
        <v>392</v>
      </c>
      <c r="N542" s="50">
        <f t="shared" si="43"/>
        <v>23650536</v>
      </c>
      <c r="O542" s="51">
        <f t="shared" si="44"/>
        <v>89504136.310000002</v>
      </c>
    </row>
    <row r="543" spans="1:15" x14ac:dyDescent="0.25">
      <c r="A543" s="40" t="s">
        <v>871</v>
      </c>
      <c r="B543" s="40" t="s">
        <v>872</v>
      </c>
      <c r="C543" s="48">
        <v>315</v>
      </c>
      <c r="D543" s="49">
        <v>392.63</v>
      </c>
      <c r="E543" s="50">
        <f t="shared" si="40"/>
        <v>123678.45</v>
      </c>
      <c r="F543" s="48">
        <v>115159</v>
      </c>
      <c r="G543" s="49">
        <v>389.2</v>
      </c>
      <c r="H543" s="51">
        <f t="shared" si="41"/>
        <v>44819882.799999997</v>
      </c>
      <c r="I543" s="48">
        <v>35</v>
      </c>
      <c r="J543" s="49">
        <v>392.63</v>
      </c>
      <c r="K543" s="50">
        <f t="shared" si="42"/>
        <v>13742.05</v>
      </c>
      <c r="L543" s="48">
        <v>12784</v>
      </c>
      <c r="M543" s="49">
        <v>389.2</v>
      </c>
      <c r="N543" s="50">
        <f t="shared" si="43"/>
        <v>4975532.8</v>
      </c>
      <c r="O543" s="51">
        <f t="shared" si="44"/>
        <v>49932836.099999994</v>
      </c>
    </row>
    <row r="544" spans="1:15" x14ac:dyDescent="0.25">
      <c r="A544" s="40" t="s">
        <v>873</v>
      </c>
      <c r="B544" s="40" t="s">
        <v>1139</v>
      </c>
      <c r="C544" s="48">
        <v>1572</v>
      </c>
      <c r="D544" s="49">
        <v>188.27</v>
      </c>
      <c r="E544" s="50">
        <f t="shared" si="40"/>
        <v>295960.44</v>
      </c>
      <c r="F544" s="48">
        <v>51143</v>
      </c>
      <c r="G544" s="49">
        <v>186.61</v>
      </c>
      <c r="H544" s="51">
        <f t="shared" si="41"/>
        <v>9543795.2300000004</v>
      </c>
      <c r="I544" s="48">
        <v>311</v>
      </c>
      <c r="J544" s="49">
        <v>188.27</v>
      </c>
      <c r="K544" s="50">
        <f t="shared" si="42"/>
        <v>58551.97</v>
      </c>
      <c r="L544" s="48">
        <v>10133</v>
      </c>
      <c r="M544" s="49">
        <v>186.61</v>
      </c>
      <c r="N544" s="50">
        <f t="shared" si="43"/>
        <v>1890919.1300000001</v>
      </c>
      <c r="O544" s="51">
        <f t="shared" si="44"/>
        <v>11789226.770000001</v>
      </c>
    </row>
    <row r="545" spans="1:15" x14ac:dyDescent="0.25">
      <c r="A545" s="40" t="s">
        <v>874</v>
      </c>
      <c r="B545" s="40" t="s">
        <v>1140</v>
      </c>
      <c r="C545" s="48">
        <v>2139</v>
      </c>
      <c r="D545" s="49">
        <v>310.95</v>
      </c>
      <c r="E545" s="50">
        <f t="shared" si="40"/>
        <v>665122.04999999993</v>
      </c>
      <c r="F545" s="48">
        <v>62164</v>
      </c>
      <c r="G545" s="49">
        <v>308.33999999999997</v>
      </c>
      <c r="H545" s="51">
        <f t="shared" si="41"/>
        <v>19167647.759999998</v>
      </c>
      <c r="I545" s="48">
        <v>42</v>
      </c>
      <c r="J545" s="49">
        <v>310.95</v>
      </c>
      <c r="K545" s="50">
        <f t="shared" si="42"/>
        <v>13059.9</v>
      </c>
      <c r="L545" s="48">
        <v>1232</v>
      </c>
      <c r="M545" s="49">
        <v>308.33999999999997</v>
      </c>
      <c r="N545" s="50">
        <f t="shared" si="43"/>
        <v>379874.87999999995</v>
      </c>
      <c r="O545" s="51">
        <f t="shared" si="44"/>
        <v>20225704.589999996</v>
      </c>
    </row>
    <row r="546" spans="1:15" x14ac:dyDescent="0.25">
      <c r="A546" s="40" t="s">
        <v>876</v>
      </c>
      <c r="B546" s="40" t="s">
        <v>877</v>
      </c>
      <c r="C546" s="48">
        <v>2196</v>
      </c>
      <c r="D546" s="49">
        <v>240.17</v>
      </c>
      <c r="E546" s="50">
        <f t="shared" si="40"/>
        <v>527413.31999999995</v>
      </c>
      <c r="F546" s="48">
        <v>32919</v>
      </c>
      <c r="G546" s="49">
        <v>238.18</v>
      </c>
      <c r="H546" s="51">
        <f t="shared" si="41"/>
        <v>7840647.4199999999</v>
      </c>
      <c r="I546" s="48">
        <v>0</v>
      </c>
      <c r="J546" s="49">
        <v>240.17</v>
      </c>
      <c r="K546" s="50">
        <f t="shared" si="42"/>
        <v>0</v>
      </c>
      <c r="L546" s="48">
        <v>0</v>
      </c>
      <c r="M546" s="49">
        <v>238.18</v>
      </c>
      <c r="N546" s="50">
        <f t="shared" si="43"/>
        <v>0</v>
      </c>
      <c r="O546" s="51">
        <f t="shared" si="44"/>
        <v>8368060.7400000002</v>
      </c>
    </row>
    <row r="547" spans="1:15" x14ac:dyDescent="0.25">
      <c r="A547" s="40" t="s">
        <v>878</v>
      </c>
      <c r="B547" s="40" t="s">
        <v>879</v>
      </c>
      <c r="C547" s="48">
        <v>425</v>
      </c>
      <c r="D547" s="49">
        <v>283.05</v>
      </c>
      <c r="E547" s="50">
        <f t="shared" si="40"/>
        <v>120296.25</v>
      </c>
      <c r="F547" s="48">
        <v>6996</v>
      </c>
      <c r="G547" s="49">
        <v>280.49</v>
      </c>
      <c r="H547" s="51">
        <f t="shared" si="41"/>
        <v>1962308.04</v>
      </c>
      <c r="I547" s="48">
        <v>10</v>
      </c>
      <c r="J547" s="49">
        <v>283.05</v>
      </c>
      <c r="K547" s="50">
        <f t="shared" si="42"/>
        <v>2830.5</v>
      </c>
      <c r="L547" s="48">
        <v>171</v>
      </c>
      <c r="M547" s="49">
        <v>280.49</v>
      </c>
      <c r="N547" s="50">
        <f t="shared" si="43"/>
        <v>47963.79</v>
      </c>
      <c r="O547" s="51">
        <f t="shared" si="44"/>
        <v>2133398.58</v>
      </c>
    </row>
    <row r="548" spans="1:15" x14ac:dyDescent="0.25">
      <c r="A548" s="40" t="s">
        <v>880</v>
      </c>
      <c r="B548" s="40" t="s">
        <v>1141</v>
      </c>
      <c r="C548" s="48">
        <v>366</v>
      </c>
      <c r="D548" s="49">
        <v>337.22</v>
      </c>
      <c r="E548" s="50">
        <f t="shared" si="40"/>
        <v>123422.52</v>
      </c>
      <c r="F548" s="48">
        <v>37364</v>
      </c>
      <c r="G548" s="49">
        <v>334.36</v>
      </c>
      <c r="H548" s="51">
        <f t="shared" si="41"/>
        <v>12493027.040000001</v>
      </c>
      <c r="I548" s="48">
        <v>36</v>
      </c>
      <c r="J548" s="49">
        <v>337.22</v>
      </c>
      <c r="K548" s="50">
        <f t="shared" si="42"/>
        <v>12139.920000000002</v>
      </c>
      <c r="L548" s="48">
        <v>3714</v>
      </c>
      <c r="M548" s="49">
        <v>334.36</v>
      </c>
      <c r="N548" s="50">
        <f t="shared" si="43"/>
        <v>1241813.04</v>
      </c>
      <c r="O548" s="51">
        <f t="shared" si="44"/>
        <v>13870402.52</v>
      </c>
    </row>
    <row r="549" spans="1:15" x14ac:dyDescent="0.25">
      <c r="A549" s="40" t="s">
        <v>882</v>
      </c>
      <c r="B549" s="40" t="s">
        <v>883</v>
      </c>
      <c r="C549" s="48">
        <v>1993</v>
      </c>
      <c r="D549" s="49">
        <v>349.63</v>
      </c>
      <c r="E549" s="50">
        <f t="shared" si="40"/>
        <v>696812.59</v>
      </c>
      <c r="F549" s="48">
        <v>43517</v>
      </c>
      <c r="G549" s="49">
        <v>346.28</v>
      </c>
      <c r="H549" s="51">
        <f t="shared" si="41"/>
        <v>15069066.759999998</v>
      </c>
      <c r="I549" s="48">
        <v>323</v>
      </c>
      <c r="J549" s="49">
        <v>349.63</v>
      </c>
      <c r="K549" s="50">
        <f t="shared" si="42"/>
        <v>112930.49</v>
      </c>
      <c r="L549" s="48">
        <v>7052</v>
      </c>
      <c r="M549" s="49">
        <v>346.28</v>
      </c>
      <c r="N549" s="50">
        <f t="shared" si="43"/>
        <v>2441966.5599999996</v>
      </c>
      <c r="O549" s="51">
        <f t="shared" si="44"/>
        <v>18320776.399999999</v>
      </c>
    </row>
    <row r="550" spans="1:15" x14ac:dyDescent="0.25">
      <c r="A550" s="40" t="s">
        <v>884</v>
      </c>
      <c r="B550" s="40" t="s">
        <v>1272</v>
      </c>
      <c r="C550" s="48">
        <v>577</v>
      </c>
      <c r="D550" s="49">
        <v>188.05</v>
      </c>
      <c r="E550" s="50">
        <f t="shared" si="40"/>
        <v>108504.85</v>
      </c>
      <c r="F550" s="48">
        <v>16264</v>
      </c>
      <c r="G550" s="49">
        <v>186.37</v>
      </c>
      <c r="H550" s="51">
        <f t="shared" si="41"/>
        <v>3031121.68</v>
      </c>
      <c r="I550" s="48">
        <v>15</v>
      </c>
      <c r="J550" s="49">
        <v>188.05</v>
      </c>
      <c r="K550" s="50">
        <f t="shared" si="42"/>
        <v>2820.75</v>
      </c>
      <c r="L550" s="48">
        <v>416</v>
      </c>
      <c r="M550" s="49">
        <v>186.37</v>
      </c>
      <c r="N550" s="50">
        <f t="shared" si="43"/>
        <v>77529.919999999998</v>
      </c>
      <c r="O550" s="51">
        <f t="shared" si="44"/>
        <v>3219977.2</v>
      </c>
    </row>
    <row r="551" spans="1:15" x14ac:dyDescent="0.25">
      <c r="A551" s="40" t="s">
        <v>886</v>
      </c>
      <c r="B551" s="40" t="s">
        <v>887</v>
      </c>
      <c r="C551" s="48">
        <v>5587</v>
      </c>
      <c r="D551" s="49">
        <v>298.32</v>
      </c>
      <c r="E551" s="50">
        <f t="shared" si="40"/>
        <v>1666713.8399999999</v>
      </c>
      <c r="F551" s="48">
        <v>49613</v>
      </c>
      <c r="G551" s="49">
        <v>295.55</v>
      </c>
      <c r="H551" s="51">
        <f t="shared" si="41"/>
        <v>14663122.15</v>
      </c>
      <c r="I551" s="48">
        <v>794</v>
      </c>
      <c r="J551" s="49">
        <v>298.32</v>
      </c>
      <c r="K551" s="50">
        <f t="shared" si="42"/>
        <v>236866.08</v>
      </c>
      <c r="L551" s="48">
        <v>7050</v>
      </c>
      <c r="M551" s="49">
        <v>295.55</v>
      </c>
      <c r="N551" s="50">
        <f t="shared" si="43"/>
        <v>2083627.5</v>
      </c>
      <c r="O551" s="51">
        <f t="shared" si="44"/>
        <v>18650329.57</v>
      </c>
    </row>
    <row r="552" spans="1:15" x14ac:dyDescent="0.25">
      <c r="A552" s="40" t="s">
        <v>888</v>
      </c>
      <c r="B552" s="40" t="s">
        <v>1142</v>
      </c>
      <c r="C552" s="48">
        <v>20463</v>
      </c>
      <c r="D552" s="49">
        <v>432.32</v>
      </c>
      <c r="E552" s="50">
        <f t="shared" si="40"/>
        <v>8846564.1600000001</v>
      </c>
      <c r="F552" s="48">
        <v>67449</v>
      </c>
      <c r="G552" s="49">
        <v>428.74</v>
      </c>
      <c r="H552" s="51">
        <f t="shared" si="41"/>
        <v>28918084.260000002</v>
      </c>
      <c r="I552" s="48">
        <v>8262</v>
      </c>
      <c r="J552" s="49">
        <v>432.32</v>
      </c>
      <c r="K552" s="50">
        <f t="shared" si="42"/>
        <v>3571827.84</v>
      </c>
      <c r="L552" s="48">
        <v>27231</v>
      </c>
      <c r="M552" s="49">
        <v>428.74</v>
      </c>
      <c r="N552" s="50">
        <f t="shared" si="43"/>
        <v>11675018.939999999</v>
      </c>
      <c r="O552" s="51">
        <f t="shared" si="44"/>
        <v>53011495.200000003</v>
      </c>
    </row>
    <row r="553" spans="1:15" x14ac:dyDescent="0.25">
      <c r="A553" s="40" t="s">
        <v>1191</v>
      </c>
      <c r="B553" s="40" t="s">
        <v>1239</v>
      </c>
      <c r="C553" s="48">
        <v>1985</v>
      </c>
      <c r="D553" s="49">
        <v>277.66000000000003</v>
      </c>
      <c r="E553" s="50">
        <f t="shared" si="40"/>
        <v>551155.10000000009</v>
      </c>
      <c r="F553" s="48">
        <v>17958</v>
      </c>
      <c r="G553" s="49">
        <v>275.33</v>
      </c>
      <c r="H553" s="51">
        <f t="shared" si="41"/>
        <v>4944376.1399999997</v>
      </c>
      <c r="I553" s="48">
        <v>273</v>
      </c>
      <c r="J553" s="49">
        <v>277.66000000000003</v>
      </c>
      <c r="K553" s="50">
        <f t="shared" si="42"/>
        <v>75801.180000000008</v>
      </c>
      <c r="L553" s="48">
        <v>2473</v>
      </c>
      <c r="M553" s="49">
        <v>275.33</v>
      </c>
      <c r="N553" s="50">
        <f t="shared" si="43"/>
        <v>680891.09</v>
      </c>
      <c r="O553" s="51">
        <f t="shared" si="44"/>
        <v>6252223.5099999998</v>
      </c>
    </row>
    <row r="554" spans="1:15" x14ac:dyDescent="0.25">
      <c r="A554" s="40" t="s">
        <v>1277</v>
      </c>
      <c r="B554" s="40" t="s">
        <v>1358</v>
      </c>
      <c r="C554" s="48">
        <v>0</v>
      </c>
      <c r="D554" s="49">
        <v>265.42</v>
      </c>
      <c r="E554" s="50">
        <f t="shared" si="40"/>
        <v>0</v>
      </c>
      <c r="F554" s="48">
        <v>30718</v>
      </c>
      <c r="G554" s="49">
        <v>263.25</v>
      </c>
      <c r="H554" s="51">
        <f t="shared" si="41"/>
        <v>8086513.5</v>
      </c>
      <c r="I554" s="48">
        <v>0</v>
      </c>
      <c r="J554" s="49">
        <v>265.42</v>
      </c>
      <c r="K554" s="50">
        <f t="shared" si="42"/>
        <v>0</v>
      </c>
      <c r="L554" s="48">
        <v>5363</v>
      </c>
      <c r="M554" s="49">
        <v>263.25</v>
      </c>
      <c r="N554" s="50">
        <f t="shared" si="43"/>
        <v>1411809.75</v>
      </c>
      <c r="O554" s="51">
        <f t="shared" si="44"/>
        <v>9498323.25</v>
      </c>
    </row>
    <row r="555" spans="1:15" x14ac:dyDescent="0.25">
      <c r="A555" s="40" t="s">
        <v>1394</v>
      </c>
      <c r="B555" s="40" t="s">
        <v>1360</v>
      </c>
      <c r="C555" s="48">
        <v>16</v>
      </c>
      <c r="D555" s="49">
        <v>210.77</v>
      </c>
      <c r="E555" s="50">
        <f t="shared" si="40"/>
        <v>3372.32</v>
      </c>
      <c r="F555" s="48">
        <v>14401</v>
      </c>
      <c r="G555" s="49">
        <v>209.37</v>
      </c>
      <c r="H555" s="51">
        <f t="shared" si="41"/>
        <v>3015137.37</v>
      </c>
      <c r="I555" s="48">
        <v>1</v>
      </c>
      <c r="J555" s="49">
        <v>210.77</v>
      </c>
      <c r="K555" s="50">
        <f t="shared" si="42"/>
        <v>210.77</v>
      </c>
      <c r="L555" s="48">
        <v>1226</v>
      </c>
      <c r="M555" s="49">
        <v>209.37</v>
      </c>
      <c r="N555" s="50">
        <f t="shared" si="43"/>
        <v>256687.62</v>
      </c>
      <c r="O555" s="51">
        <f t="shared" si="44"/>
        <v>3275408.08</v>
      </c>
    </row>
    <row r="556" spans="1:15" x14ac:dyDescent="0.25">
      <c r="A556" s="40" t="s">
        <v>892</v>
      </c>
      <c r="B556" s="40" t="s">
        <v>893</v>
      </c>
      <c r="C556" s="48">
        <v>1738</v>
      </c>
      <c r="D556" s="49">
        <v>314.13</v>
      </c>
      <c r="E556" s="50">
        <f t="shared" si="40"/>
        <v>545957.93999999994</v>
      </c>
      <c r="F556" s="48">
        <v>57137</v>
      </c>
      <c r="G556" s="49">
        <v>311.33999999999997</v>
      </c>
      <c r="H556" s="51">
        <f t="shared" si="41"/>
        <v>17789033.579999998</v>
      </c>
      <c r="I556" s="48">
        <v>457</v>
      </c>
      <c r="J556" s="49">
        <v>314.13</v>
      </c>
      <c r="K556" s="50">
        <f t="shared" si="42"/>
        <v>143557.41</v>
      </c>
      <c r="L556" s="48">
        <v>15026</v>
      </c>
      <c r="M556" s="49">
        <v>311.33999999999997</v>
      </c>
      <c r="N556" s="50">
        <f t="shared" si="43"/>
        <v>4678194.84</v>
      </c>
      <c r="O556" s="51">
        <f t="shared" si="44"/>
        <v>23156743.77</v>
      </c>
    </row>
    <row r="557" spans="1:15" x14ac:dyDescent="0.25">
      <c r="A557" s="40" t="s">
        <v>894</v>
      </c>
      <c r="B557" s="40" t="s">
        <v>895</v>
      </c>
      <c r="C557" s="48">
        <v>11</v>
      </c>
      <c r="D557" s="49">
        <v>303.54000000000002</v>
      </c>
      <c r="E557" s="50">
        <f t="shared" si="40"/>
        <v>3338.94</v>
      </c>
      <c r="F557" s="48">
        <v>37860</v>
      </c>
      <c r="G557" s="49">
        <v>301.08</v>
      </c>
      <c r="H557" s="51">
        <f t="shared" si="41"/>
        <v>11398888.799999999</v>
      </c>
      <c r="I557" s="48">
        <v>0</v>
      </c>
      <c r="J557" s="49">
        <v>303.54000000000002</v>
      </c>
      <c r="K557" s="50">
        <f t="shared" si="42"/>
        <v>0</v>
      </c>
      <c r="L557" s="48">
        <v>0</v>
      </c>
      <c r="M557" s="49">
        <v>301.08</v>
      </c>
      <c r="N557" s="50">
        <f t="shared" si="43"/>
        <v>0</v>
      </c>
      <c r="O557" s="51">
        <f t="shared" si="44"/>
        <v>11402227.739999998</v>
      </c>
    </row>
    <row r="558" spans="1:15" x14ac:dyDescent="0.25">
      <c r="A558" s="40" t="s">
        <v>896</v>
      </c>
      <c r="B558" s="40" t="s">
        <v>897</v>
      </c>
      <c r="C558" s="48">
        <v>1074</v>
      </c>
      <c r="D558" s="49">
        <v>267.58999999999997</v>
      </c>
      <c r="E558" s="50">
        <f t="shared" si="40"/>
        <v>287391.65999999997</v>
      </c>
      <c r="F558" s="48">
        <v>20212</v>
      </c>
      <c r="G558" s="49">
        <v>265.33999999999997</v>
      </c>
      <c r="H558" s="51">
        <f t="shared" si="41"/>
        <v>5363052.0799999991</v>
      </c>
      <c r="I558" s="48">
        <v>767</v>
      </c>
      <c r="J558" s="49">
        <v>267.58999999999997</v>
      </c>
      <c r="K558" s="50">
        <f t="shared" si="42"/>
        <v>205241.52999999997</v>
      </c>
      <c r="L558" s="48">
        <v>14434</v>
      </c>
      <c r="M558" s="49">
        <v>265.33999999999997</v>
      </c>
      <c r="N558" s="50">
        <f t="shared" si="43"/>
        <v>3829917.5599999996</v>
      </c>
      <c r="O558" s="51">
        <f t="shared" si="44"/>
        <v>9685602.8299999982</v>
      </c>
    </row>
    <row r="559" spans="1:15" x14ac:dyDescent="0.25">
      <c r="A559" s="40" t="s">
        <v>898</v>
      </c>
      <c r="B559" s="40" t="s">
        <v>899</v>
      </c>
      <c r="C559" s="48">
        <v>1917</v>
      </c>
      <c r="D559" s="49">
        <v>304.47000000000003</v>
      </c>
      <c r="E559" s="50">
        <f t="shared" si="40"/>
        <v>583668.99000000011</v>
      </c>
      <c r="F559" s="48">
        <v>6680</v>
      </c>
      <c r="G559" s="49">
        <v>301.63</v>
      </c>
      <c r="H559" s="51">
        <f t="shared" si="41"/>
        <v>2014888.4</v>
      </c>
      <c r="I559" s="48">
        <v>664</v>
      </c>
      <c r="J559" s="49">
        <v>304.47000000000003</v>
      </c>
      <c r="K559" s="50">
        <f t="shared" si="42"/>
        <v>202168.08000000002</v>
      </c>
      <c r="L559" s="48">
        <v>2314</v>
      </c>
      <c r="M559" s="49">
        <v>301.63</v>
      </c>
      <c r="N559" s="50">
        <f t="shared" si="43"/>
        <v>697971.82</v>
      </c>
      <c r="O559" s="51">
        <f t="shared" si="44"/>
        <v>3498697.29</v>
      </c>
    </row>
    <row r="560" spans="1:15" x14ac:dyDescent="0.25">
      <c r="A560" s="40" t="s">
        <v>900</v>
      </c>
      <c r="B560" s="40" t="s">
        <v>901</v>
      </c>
      <c r="C560" s="48">
        <v>0</v>
      </c>
      <c r="D560" s="49">
        <v>350.57</v>
      </c>
      <c r="E560" s="50">
        <f t="shared" si="40"/>
        <v>0</v>
      </c>
      <c r="F560" s="48">
        <v>71291</v>
      </c>
      <c r="G560" s="49">
        <v>347.3</v>
      </c>
      <c r="H560" s="51">
        <f t="shared" si="41"/>
        <v>24759364.300000001</v>
      </c>
      <c r="I560" s="48">
        <v>0</v>
      </c>
      <c r="J560" s="49">
        <v>350.57</v>
      </c>
      <c r="K560" s="50">
        <f t="shared" si="42"/>
        <v>0</v>
      </c>
      <c r="L560" s="48">
        <v>10910</v>
      </c>
      <c r="M560" s="49">
        <v>347.3</v>
      </c>
      <c r="N560" s="50">
        <f t="shared" si="43"/>
        <v>3789043</v>
      </c>
      <c r="O560" s="51">
        <f t="shared" si="44"/>
        <v>28548407.300000001</v>
      </c>
    </row>
    <row r="561" spans="1:15" x14ac:dyDescent="0.25">
      <c r="A561" s="40" t="s">
        <v>902</v>
      </c>
      <c r="B561" s="40" t="s">
        <v>903</v>
      </c>
      <c r="C561" s="48">
        <v>673</v>
      </c>
      <c r="D561" s="49">
        <v>217.23</v>
      </c>
      <c r="E561" s="50">
        <f t="shared" si="40"/>
        <v>146195.78999999998</v>
      </c>
      <c r="F561" s="48">
        <v>28564</v>
      </c>
      <c r="G561" s="49">
        <v>215.42</v>
      </c>
      <c r="H561" s="51">
        <f t="shared" si="41"/>
        <v>6153256.8799999999</v>
      </c>
      <c r="I561" s="48">
        <v>86</v>
      </c>
      <c r="J561" s="49">
        <v>217.23</v>
      </c>
      <c r="K561" s="50">
        <f t="shared" si="42"/>
        <v>18681.78</v>
      </c>
      <c r="L561" s="48">
        <v>3669</v>
      </c>
      <c r="M561" s="49">
        <v>215.42</v>
      </c>
      <c r="N561" s="50">
        <f t="shared" si="43"/>
        <v>790375.98</v>
      </c>
      <c r="O561" s="51">
        <f t="shared" si="44"/>
        <v>7108510.4299999997</v>
      </c>
    </row>
    <row r="562" spans="1:15" x14ac:dyDescent="0.25">
      <c r="A562" s="40" t="s">
        <v>904</v>
      </c>
      <c r="B562" s="40" t="s">
        <v>905</v>
      </c>
      <c r="C562" s="48">
        <v>0</v>
      </c>
      <c r="D562" s="49">
        <v>194.13</v>
      </c>
      <c r="E562" s="50">
        <f t="shared" si="40"/>
        <v>0</v>
      </c>
      <c r="F562" s="48">
        <v>32647</v>
      </c>
      <c r="G562" s="49">
        <v>192.5</v>
      </c>
      <c r="H562" s="51">
        <f t="shared" si="41"/>
        <v>6284547.5</v>
      </c>
      <c r="I562" s="48">
        <v>0</v>
      </c>
      <c r="J562" s="49">
        <v>194.13</v>
      </c>
      <c r="K562" s="50">
        <f t="shared" si="42"/>
        <v>0</v>
      </c>
      <c r="L562" s="48">
        <v>692</v>
      </c>
      <c r="M562" s="49">
        <v>192.5</v>
      </c>
      <c r="N562" s="50">
        <f t="shared" si="43"/>
        <v>133210</v>
      </c>
      <c r="O562" s="51">
        <f t="shared" si="44"/>
        <v>6417757.5</v>
      </c>
    </row>
    <row r="563" spans="1:15" x14ac:dyDescent="0.25">
      <c r="A563" s="40" t="s">
        <v>906</v>
      </c>
      <c r="B563" s="40" t="s">
        <v>907</v>
      </c>
      <c r="C563" s="48">
        <v>1119</v>
      </c>
      <c r="D563" s="49">
        <v>220.48</v>
      </c>
      <c r="E563" s="50">
        <f t="shared" si="40"/>
        <v>246717.12</v>
      </c>
      <c r="F563" s="48">
        <v>20200</v>
      </c>
      <c r="G563" s="49">
        <v>218.45</v>
      </c>
      <c r="H563" s="51">
        <f t="shared" si="41"/>
        <v>4412690</v>
      </c>
      <c r="I563" s="48">
        <v>189</v>
      </c>
      <c r="J563" s="49">
        <v>220.48</v>
      </c>
      <c r="K563" s="50">
        <f t="shared" si="42"/>
        <v>41670.720000000001</v>
      </c>
      <c r="L563" s="48">
        <v>3408</v>
      </c>
      <c r="M563" s="49">
        <v>218.45</v>
      </c>
      <c r="N563" s="50">
        <f t="shared" si="43"/>
        <v>744477.6</v>
      </c>
      <c r="O563" s="51">
        <f t="shared" si="44"/>
        <v>5445555.4399999995</v>
      </c>
    </row>
    <row r="564" spans="1:15" x14ac:dyDescent="0.25">
      <c r="A564" s="40" t="s">
        <v>908</v>
      </c>
      <c r="B564" s="40" t="s">
        <v>909</v>
      </c>
      <c r="C564" s="48">
        <v>14501</v>
      </c>
      <c r="D564" s="49">
        <v>252.69</v>
      </c>
      <c r="E564" s="50">
        <f t="shared" si="40"/>
        <v>3664257.69</v>
      </c>
      <c r="F564" s="48">
        <v>102175</v>
      </c>
      <c r="G564" s="49">
        <v>250.7</v>
      </c>
      <c r="H564" s="51">
        <f t="shared" si="41"/>
        <v>25615272.5</v>
      </c>
      <c r="I564" s="48">
        <v>3237</v>
      </c>
      <c r="J564" s="49">
        <v>252.69</v>
      </c>
      <c r="K564" s="50">
        <f t="shared" si="42"/>
        <v>817957.53</v>
      </c>
      <c r="L564" s="48">
        <v>22809</v>
      </c>
      <c r="M564" s="49">
        <v>250.7</v>
      </c>
      <c r="N564" s="50">
        <f t="shared" si="43"/>
        <v>5718216.2999999998</v>
      </c>
      <c r="O564" s="51">
        <f t="shared" si="44"/>
        <v>35815704.020000003</v>
      </c>
    </row>
    <row r="565" spans="1:15" x14ac:dyDescent="0.25">
      <c r="A565" s="40" t="s">
        <v>910</v>
      </c>
      <c r="B565" s="40" t="s">
        <v>911</v>
      </c>
      <c r="C565" s="48">
        <v>0</v>
      </c>
      <c r="D565" s="49">
        <v>247.53</v>
      </c>
      <c r="E565" s="50">
        <f t="shared" si="40"/>
        <v>0</v>
      </c>
      <c r="F565" s="48">
        <v>76131</v>
      </c>
      <c r="G565" s="49">
        <v>245.57</v>
      </c>
      <c r="H565" s="51">
        <f t="shared" si="41"/>
        <v>18695489.669999998</v>
      </c>
      <c r="I565" s="48">
        <v>0</v>
      </c>
      <c r="J565" s="49">
        <v>247.53</v>
      </c>
      <c r="K565" s="50">
        <f t="shared" si="42"/>
        <v>0</v>
      </c>
      <c r="L565" s="48">
        <v>825</v>
      </c>
      <c r="M565" s="49">
        <v>245.57</v>
      </c>
      <c r="N565" s="50">
        <f t="shared" si="43"/>
        <v>202595.25</v>
      </c>
      <c r="O565" s="51">
        <f t="shared" si="44"/>
        <v>18898084.919999998</v>
      </c>
    </row>
    <row r="566" spans="1:15" x14ac:dyDescent="0.25">
      <c r="A566" s="40" t="s">
        <v>912</v>
      </c>
      <c r="B566" s="40" t="s">
        <v>913</v>
      </c>
      <c r="C566" s="48">
        <v>4944</v>
      </c>
      <c r="D566" s="49">
        <v>304.51</v>
      </c>
      <c r="E566" s="50">
        <f t="shared" si="40"/>
        <v>1505497.44</v>
      </c>
      <c r="F566" s="48">
        <v>21210</v>
      </c>
      <c r="G566" s="49">
        <v>301.68</v>
      </c>
      <c r="H566" s="51">
        <f t="shared" si="41"/>
        <v>6398632.7999999998</v>
      </c>
      <c r="I566" s="48">
        <v>1256</v>
      </c>
      <c r="J566" s="49">
        <v>304.51</v>
      </c>
      <c r="K566" s="50">
        <f t="shared" si="42"/>
        <v>382464.56</v>
      </c>
      <c r="L566" s="48">
        <v>5390</v>
      </c>
      <c r="M566" s="49">
        <v>301.68</v>
      </c>
      <c r="N566" s="50">
        <f t="shared" si="43"/>
        <v>1626055.2</v>
      </c>
      <c r="O566" s="51">
        <f t="shared" si="44"/>
        <v>9912650</v>
      </c>
    </row>
    <row r="567" spans="1:15" x14ac:dyDescent="0.25">
      <c r="A567" s="40" t="s">
        <v>914</v>
      </c>
      <c r="B567" s="40" t="s">
        <v>915</v>
      </c>
      <c r="C567" s="48">
        <v>679</v>
      </c>
      <c r="D567" s="49">
        <v>253.34</v>
      </c>
      <c r="E567" s="50">
        <f t="shared" si="40"/>
        <v>172017.86000000002</v>
      </c>
      <c r="F567" s="48">
        <v>39814</v>
      </c>
      <c r="G567" s="49">
        <v>251.21</v>
      </c>
      <c r="H567" s="51">
        <f t="shared" si="41"/>
        <v>10001674.939999999</v>
      </c>
      <c r="I567" s="48">
        <v>27</v>
      </c>
      <c r="J567" s="49">
        <v>253.34</v>
      </c>
      <c r="K567" s="50">
        <f t="shared" si="42"/>
        <v>6840.18</v>
      </c>
      <c r="L567" s="48">
        <v>1554</v>
      </c>
      <c r="M567" s="49">
        <v>251.21</v>
      </c>
      <c r="N567" s="50">
        <f t="shared" si="43"/>
        <v>390380.34</v>
      </c>
      <c r="O567" s="51">
        <f t="shared" si="44"/>
        <v>10570913.319999998</v>
      </c>
    </row>
    <row r="568" spans="1:15" x14ac:dyDescent="0.25">
      <c r="A568" s="40" t="s">
        <v>916</v>
      </c>
      <c r="B568" s="40" t="s">
        <v>917</v>
      </c>
      <c r="C568" s="48">
        <v>792</v>
      </c>
      <c r="D568" s="49">
        <v>255.01</v>
      </c>
      <c r="E568" s="50">
        <f t="shared" si="40"/>
        <v>201967.91999999998</v>
      </c>
      <c r="F568" s="48">
        <v>19786</v>
      </c>
      <c r="G568" s="49">
        <v>252.87</v>
      </c>
      <c r="H568" s="51">
        <f t="shared" si="41"/>
        <v>5003285.82</v>
      </c>
      <c r="I568" s="48">
        <v>83</v>
      </c>
      <c r="J568" s="49">
        <v>255.01</v>
      </c>
      <c r="K568" s="50">
        <f t="shared" si="42"/>
        <v>21165.829999999998</v>
      </c>
      <c r="L568" s="48">
        <v>2065</v>
      </c>
      <c r="M568" s="49">
        <v>252.87</v>
      </c>
      <c r="N568" s="50">
        <f t="shared" si="43"/>
        <v>522176.55</v>
      </c>
      <c r="O568" s="51">
        <f t="shared" si="44"/>
        <v>5748596.1200000001</v>
      </c>
    </row>
    <row r="569" spans="1:15" x14ac:dyDescent="0.25">
      <c r="A569" s="40" t="s">
        <v>918</v>
      </c>
      <c r="B569" s="40" t="s">
        <v>919</v>
      </c>
      <c r="C569" s="48">
        <v>836</v>
      </c>
      <c r="D569" s="49">
        <v>261.38</v>
      </c>
      <c r="E569" s="50">
        <f t="shared" si="40"/>
        <v>218513.68</v>
      </c>
      <c r="F569" s="48">
        <v>33042</v>
      </c>
      <c r="G569" s="49">
        <v>259.25</v>
      </c>
      <c r="H569" s="51">
        <f t="shared" si="41"/>
        <v>8566138.5</v>
      </c>
      <c r="I569" s="48">
        <v>46</v>
      </c>
      <c r="J569" s="49">
        <v>261.38</v>
      </c>
      <c r="K569" s="50">
        <f t="shared" si="42"/>
        <v>12023.48</v>
      </c>
      <c r="L569" s="48">
        <v>1810</v>
      </c>
      <c r="M569" s="49">
        <v>259.25</v>
      </c>
      <c r="N569" s="50">
        <f t="shared" si="43"/>
        <v>469242.5</v>
      </c>
      <c r="O569" s="51">
        <f t="shared" si="44"/>
        <v>9265918.1600000001</v>
      </c>
    </row>
    <row r="570" spans="1:15" x14ac:dyDescent="0.25">
      <c r="A570" s="40" t="s">
        <v>1298</v>
      </c>
      <c r="B570" s="40" t="s">
        <v>1319</v>
      </c>
      <c r="C570" s="48">
        <v>0</v>
      </c>
      <c r="D570" s="49">
        <v>318.10000000000002</v>
      </c>
      <c r="E570" s="50">
        <f t="shared" si="40"/>
        <v>0</v>
      </c>
      <c r="F570" s="48">
        <v>18738</v>
      </c>
      <c r="G570" s="49">
        <v>315.10000000000002</v>
      </c>
      <c r="H570" s="51">
        <f t="shared" si="41"/>
        <v>5904343.8000000007</v>
      </c>
      <c r="I570" s="48">
        <v>0</v>
      </c>
      <c r="J570" s="49">
        <v>318.10000000000002</v>
      </c>
      <c r="K570" s="50">
        <f t="shared" si="42"/>
        <v>0</v>
      </c>
      <c r="L570" s="48">
        <v>5248</v>
      </c>
      <c r="M570" s="49">
        <v>315.10000000000002</v>
      </c>
      <c r="N570" s="50">
        <f t="shared" si="43"/>
        <v>1653644.8</v>
      </c>
      <c r="O570" s="51">
        <f t="shared" si="44"/>
        <v>7557988.6000000006</v>
      </c>
    </row>
    <row r="571" spans="1:15" x14ac:dyDescent="0.25">
      <c r="A571" s="40" t="s">
        <v>921</v>
      </c>
      <c r="B571" s="40" t="s">
        <v>922</v>
      </c>
      <c r="C571" s="48">
        <v>0</v>
      </c>
      <c r="D571" s="49">
        <v>308.57</v>
      </c>
      <c r="E571" s="50">
        <f t="shared" si="40"/>
        <v>0</v>
      </c>
      <c r="F571" s="48">
        <v>27846</v>
      </c>
      <c r="G571" s="49">
        <v>305.67</v>
      </c>
      <c r="H571" s="51">
        <f t="shared" si="41"/>
        <v>8511686.8200000003</v>
      </c>
      <c r="I571" s="48">
        <v>0</v>
      </c>
      <c r="J571" s="49">
        <v>308.57</v>
      </c>
      <c r="K571" s="50">
        <f t="shared" si="42"/>
        <v>0</v>
      </c>
      <c r="L571" s="48">
        <v>769</v>
      </c>
      <c r="M571" s="49">
        <v>305.67</v>
      </c>
      <c r="N571" s="50">
        <f t="shared" si="43"/>
        <v>235060.23</v>
      </c>
      <c r="O571" s="51">
        <f t="shared" si="44"/>
        <v>8746747.0500000007</v>
      </c>
    </row>
    <row r="572" spans="1:15" x14ac:dyDescent="0.25">
      <c r="A572" s="40" t="s">
        <v>923</v>
      </c>
      <c r="B572" s="40" t="s">
        <v>924</v>
      </c>
      <c r="C572" s="48">
        <v>6461</v>
      </c>
      <c r="D572" s="49">
        <v>254.75</v>
      </c>
      <c r="E572" s="50">
        <f t="shared" si="40"/>
        <v>1645939.75</v>
      </c>
      <c r="F572" s="48">
        <v>31761</v>
      </c>
      <c r="G572" s="49">
        <v>252.55</v>
      </c>
      <c r="H572" s="51">
        <f t="shared" si="41"/>
        <v>8021240.5500000007</v>
      </c>
      <c r="I572" s="48">
        <v>1783</v>
      </c>
      <c r="J572" s="49">
        <v>254.75</v>
      </c>
      <c r="K572" s="50">
        <f t="shared" si="42"/>
        <v>454219.25</v>
      </c>
      <c r="L572" s="48">
        <v>8764</v>
      </c>
      <c r="M572" s="49">
        <v>252.55</v>
      </c>
      <c r="N572" s="50">
        <f t="shared" si="43"/>
        <v>2213348.2000000002</v>
      </c>
      <c r="O572" s="51">
        <f t="shared" si="44"/>
        <v>12334747.75</v>
      </c>
    </row>
    <row r="573" spans="1:15" x14ac:dyDescent="0.25">
      <c r="A573" s="40" t="s">
        <v>925</v>
      </c>
      <c r="B573" s="40" t="s">
        <v>926</v>
      </c>
      <c r="C573" s="48">
        <v>927</v>
      </c>
      <c r="D573" s="49">
        <v>204.42</v>
      </c>
      <c r="E573" s="50">
        <f t="shared" si="40"/>
        <v>189497.34</v>
      </c>
      <c r="F573" s="48">
        <v>25120</v>
      </c>
      <c r="G573" s="49">
        <v>202.65</v>
      </c>
      <c r="H573" s="51">
        <f t="shared" si="41"/>
        <v>5090568</v>
      </c>
      <c r="I573" s="48">
        <v>19</v>
      </c>
      <c r="J573" s="49">
        <v>204.42</v>
      </c>
      <c r="K573" s="50">
        <f t="shared" si="42"/>
        <v>3883.9799999999996</v>
      </c>
      <c r="L573" s="48">
        <v>518</v>
      </c>
      <c r="M573" s="49">
        <v>202.65</v>
      </c>
      <c r="N573" s="50">
        <f t="shared" si="43"/>
        <v>104972.7</v>
      </c>
      <c r="O573" s="51">
        <f t="shared" si="44"/>
        <v>5388922.0200000005</v>
      </c>
    </row>
    <row r="574" spans="1:15" x14ac:dyDescent="0.25">
      <c r="A574" s="40" t="s">
        <v>927</v>
      </c>
      <c r="B574" s="40" t="s">
        <v>1143</v>
      </c>
      <c r="C574" s="48">
        <v>16364</v>
      </c>
      <c r="D574" s="49">
        <v>301.5</v>
      </c>
      <c r="E574" s="50">
        <f t="shared" si="40"/>
        <v>4933746</v>
      </c>
      <c r="F574" s="48">
        <v>27645</v>
      </c>
      <c r="G574" s="49">
        <v>298.76</v>
      </c>
      <c r="H574" s="51">
        <f t="shared" si="41"/>
        <v>8259220.2000000002</v>
      </c>
      <c r="I574" s="48">
        <v>8410</v>
      </c>
      <c r="J574" s="49">
        <v>301.5</v>
      </c>
      <c r="K574" s="50">
        <f t="shared" si="42"/>
        <v>2535615</v>
      </c>
      <c r="L574" s="48">
        <v>14208</v>
      </c>
      <c r="M574" s="49">
        <v>298.76</v>
      </c>
      <c r="N574" s="50">
        <f t="shared" si="43"/>
        <v>4244782.08</v>
      </c>
      <c r="O574" s="51">
        <f t="shared" si="44"/>
        <v>19973363.280000001</v>
      </c>
    </row>
    <row r="575" spans="1:15" x14ac:dyDescent="0.25">
      <c r="A575" s="40" t="s">
        <v>929</v>
      </c>
      <c r="B575" s="40" t="s">
        <v>930</v>
      </c>
      <c r="C575" s="48">
        <v>678</v>
      </c>
      <c r="D575" s="49">
        <v>209.93</v>
      </c>
      <c r="E575" s="50">
        <f t="shared" si="40"/>
        <v>142332.54</v>
      </c>
      <c r="F575" s="48">
        <v>34043</v>
      </c>
      <c r="G575" s="49">
        <v>208.18</v>
      </c>
      <c r="H575" s="51">
        <f t="shared" si="41"/>
        <v>7087071.7400000002</v>
      </c>
      <c r="I575" s="48">
        <v>9</v>
      </c>
      <c r="J575" s="49">
        <v>209.93</v>
      </c>
      <c r="K575" s="50">
        <f t="shared" si="42"/>
        <v>1889.3700000000001</v>
      </c>
      <c r="L575" s="48">
        <v>469</v>
      </c>
      <c r="M575" s="49">
        <v>208.18</v>
      </c>
      <c r="N575" s="50">
        <f t="shared" si="43"/>
        <v>97636.42</v>
      </c>
      <c r="O575" s="51">
        <f t="shared" si="44"/>
        <v>7328930.0700000003</v>
      </c>
    </row>
    <row r="576" spans="1:15" x14ac:dyDescent="0.25">
      <c r="A576" s="40" t="s">
        <v>931</v>
      </c>
      <c r="B576" s="40" t="s">
        <v>932</v>
      </c>
      <c r="C576" s="48">
        <v>1477</v>
      </c>
      <c r="D576" s="49">
        <v>234.94</v>
      </c>
      <c r="E576" s="50">
        <f t="shared" si="40"/>
        <v>347006.38</v>
      </c>
      <c r="F576" s="48">
        <v>36069</v>
      </c>
      <c r="G576" s="49">
        <v>233.24</v>
      </c>
      <c r="H576" s="51">
        <f t="shared" si="41"/>
        <v>8412733.5600000005</v>
      </c>
      <c r="I576" s="48">
        <v>223</v>
      </c>
      <c r="J576" s="49">
        <v>234.94</v>
      </c>
      <c r="K576" s="50">
        <f t="shared" si="42"/>
        <v>52391.62</v>
      </c>
      <c r="L576" s="48">
        <v>5440</v>
      </c>
      <c r="M576" s="49">
        <v>233.24</v>
      </c>
      <c r="N576" s="50">
        <f t="shared" si="43"/>
        <v>1268825.6000000001</v>
      </c>
      <c r="O576" s="51">
        <f t="shared" si="44"/>
        <v>10080957.16</v>
      </c>
    </row>
    <row r="577" spans="1:15" x14ac:dyDescent="0.25">
      <c r="A577" s="40" t="s">
        <v>1192</v>
      </c>
      <c r="B577" s="40" t="s">
        <v>1241</v>
      </c>
      <c r="C577" s="48">
        <v>317</v>
      </c>
      <c r="D577" s="49">
        <v>227.81</v>
      </c>
      <c r="E577" s="50">
        <f t="shared" si="40"/>
        <v>72215.77</v>
      </c>
      <c r="F577" s="48">
        <v>4717</v>
      </c>
      <c r="G577" s="49">
        <v>225.82</v>
      </c>
      <c r="H577" s="51">
        <f t="shared" si="41"/>
        <v>1065192.94</v>
      </c>
      <c r="I577" s="48">
        <v>0</v>
      </c>
      <c r="J577" s="49">
        <v>227.81</v>
      </c>
      <c r="K577" s="50">
        <f t="shared" si="42"/>
        <v>0</v>
      </c>
      <c r="L577" s="48">
        <v>0</v>
      </c>
      <c r="M577" s="49">
        <v>225.82</v>
      </c>
      <c r="N577" s="50">
        <f t="shared" si="43"/>
        <v>0</v>
      </c>
      <c r="O577" s="51">
        <f t="shared" si="44"/>
        <v>1137408.71</v>
      </c>
    </row>
    <row r="578" spans="1:15" x14ac:dyDescent="0.25">
      <c r="A578" s="40" t="s">
        <v>933</v>
      </c>
      <c r="B578" s="40" t="s">
        <v>934</v>
      </c>
      <c r="C578" s="48">
        <v>148</v>
      </c>
      <c r="D578" s="49">
        <v>174.23</v>
      </c>
      <c r="E578" s="50">
        <f t="shared" si="40"/>
        <v>25786.039999999997</v>
      </c>
      <c r="F578" s="48">
        <v>26405</v>
      </c>
      <c r="G578" s="49">
        <v>172.84</v>
      </c>
      <c r="H578" s="51">
        <f t="shared" si="41"/>
        <v>4563840.2</v>
      </c>
      <c r="I578" s="48">
        <v>0</v>
      </c>
      <c r="J578" s="49">
        <v>174.23</v>
      </c>
      <c r="K578" s="50">
        <f t="shared" si="42"/>
        <v>0</v>
      </c>
      <c r="L578" s="48">
        <v>0</v>
      </c>
      <c r="M578" s="49">
        <v>172.84</v>
      </c>
      <c r="N578" s="50">
        <f t="shared" si="43"/>
        <v>0</v>
      </c>
      <c r="O578" s="51">
        <f t="shared" si="44"/>
        <v>4589626.24</v>
      </c>
    </row>
    <row r="579" spans="1:15" x14ac:dyDescent="0.25">
      <c r="A579" s="40" t="s">
        <v>935</v>
      </c>
      <c r="B579" s="40" t="s">
        <v>936</v>
      </c>
      <c r="C579" s="48">
        <v>742</v>
      </c>
      <c r="D579" s="49">
        <v>244.94</v>
      </c>
      <c r="E579" s="50">
        <f t="shared" si="40"/>
        <v>181745.48</v>
      </c>
      <c r="F579" s="48">
        <v>27164</v>
      </c>
      <c r="G579" s="49">
        <v>242.63</v>
      </c>
      <c r="H579" s="51">
        <f t="shared" si="41"/>
        <v>6590801.3200000003</v>
      </c>
      <c r="I579" s="48">
        <v>138</v>
      </c>
      <c r="J579" s="49">
        <v>244.94</v>
      </c>
      <c r="K579" s="50">
        <f t="shared" si="42"/>
        <v>33801.72</v>
      </c>
      <c r="L579" s="48">
        <v>5063</v>
      </c>
      <c r="M579" s="49">
        <v>242.63</v>
      </c>
      <c r="N579" s="50">
        <f t="shared" si="43"/>
        <v>1228435.69</v>
      </c>
      <c r="O579" s="51">
        <f t="shared" si="44"/>
        <v>8034784.2100000009</v>
      </c>
    </row>
    <row r="580" spans="1:15" x14ac:dyDescent="0.25">
      <c r="A580" s="40" t="s">
        <v>939</v>
      </c>
      <c r="B580" s="40" t="s">
        <v>940</v>
      </c>
      <c r="C580" s="48">
        <v>0</v>
      </c>
      <c r="D580" s="49">
        <v>252.56</v>
      </c>
      <c r="E580" s="50">
        <f t="shared" si="40"/>
        <v>0</v>
      </c>
      <c r="F580" s="48">
        <v>69780</v>
      </c>
      <c r="G580" s="49">
        <v>250.52</v>
      </c>
      <c r="H580" s="51">
        <f t="shared" si="41"/>
        <v>17481285.600000001</v>
      </c>
      <c r="I580" s="48">
        <v>0</v>
      </c>
      <c r="J580" s="49">
        <v>252.56</v>
      </c>
      <c r="K580" s="50">
        <f t="shared" si="42"/>
        <v>0</v>
      </c>
      <c r="L580" s="48">
        <v>1447</v>
      </c>
      <c r="M580" s="49">
        <v>250.52</v>
      </c>
      <c r="N580" s="50">
        <f t="shared" si="43"/>
        <v>362502.44</v>
      </c>
      <c r="O580" s="51">
        <f t="shared" si="44"/>
        <v>17843788.040000003</v>
      </c>
    </row>
    <row r="581" spans="1:15" x14ac:dyDescent="0.25">
      <c r="A581" s="40" t="s">
        <v>941</v>
      </c>
      <c r="B581" s="40" t="s">
        <v>1144</v>
      </c>
      <c r="C581" s="48">
        <v>6568</v>
      </c>
      <c r="D581" s="49">
        <v>352.13</v>
      </c>
      <c r="E581" s="50">
        <f t="shared" si="40"/>
        <v>2312789.84</v>
      </c>
      <c r="F581" s="48">
        <v>38329</v>
      </c>
      <c r="G581" s="49">
        <v>348.74</v>
      </c>
      <c r="H581" s="51">
        <f t="shared" si="41"/>
        <v>13366855.460000001</v>
      </c>
      <c r="I581" s="48">
        <v>1211</v>
      </c>
      <c r="J581" s="49">
        <v>352.13</v>
      </c>
      <c r="K581" s="50">
        <f t="shared" si="42"/>
        <v>426429.43</v>
      </c>
      <c r="L581" s="48">
        <v>7066</v>
      </c>
      <c r="M581" s="49">
        <v>348.74</v>
      </c>
      <c r="N581" s="50">
        <f t="shared" si="43"/>
        <v>2464196.84</v>
      </c>
      <c r="O581" s="51">
        <f t="shared" si="44"/>
        <v>18570271.57</v>
      </c>
    </row>
    <row r="582" spans="1:15" x14ac:dyDescent="0.25">
      <c r="A582" s="40" t="s">
        <v>1367</v>
      </c>
      <c r="B582" s="40" t="s">
        <v>1387</v>
      </c>
      <c r="C582" s="48">
        <v>0</v>
      </c>
      <c r="D582" s="49">
        <v>389.56</v>
      </c>
      <c r="E582" s="50">
        <f t="shared" si="40"/>
        <v>0</v>
      </c>
      <c r="F582" s="48">
        <v>437</v>
      </c>
      <c r="G582" s="49">
        <v>386.39</v>
      </c>
      <c r="H582" s="51">
        <f t="shared" si="41"/>
        <v>168852.43</v>
      </c>
      <c r="I582" s="48">
        <v>0</v>
      </c>
      <c r="J582" s="49">
        <v>389.56</v>
      </c>
      <c r="K582" s="50">
        <f t="shared" si="42"/>
        <v>0</v>
      </c>
      <c r="L582" s="48">
        <v>292</v>
      </c>
      <c r="M582" s="49">
        <v>386.39</v>
      </c>
      <c r="N582" s="50">
        <f t="shared" si="43"/>
        <v>112825.87999999999</v>
      </c>
      <c r="O582" s="51">
        <f t="shared" si="44"/>
        <v>281678.31</v>
      </c>
    </row>
    <row r="583" spans="1:15" x14ac:dyDescent="0.25">
      <c r="A583" s="40" t="s">
        <v>943</v>
      </c>
      <c r="B583" s="40" t="s">
        <v>944</v>
      </c>
      <c r="C583" s="48">
        <v>6579</v>
      </c>
      <c r="D583" s="49">
        <v>367.27</v>
      </c>
      <c r="E583" s="50">
        <f t="shared" ref="E583:E599" si="45">C583*D583</f>
        <v>2416269.33</v>
      </c>
      <c r="F583" s="48">
        <v>51975</v>
      </c>
      <c r="G583" s="49">
        <v>363.68</v>
      </c>
      <c r="H583" s="51">
        <f t="shared" ref="H583:H599" si="46">F583*G583</f>
        <v>18902268</v>
      </c>
      <c r="I583" s="48">
        <v>1581</v>
      </c>
      <c r="J583" s="49">
        <v>367.27</v>
      </c>
      <c r="K583" s="50">
        <f t="shared" ref="K583:K599" si="47">I583*J583</f>
        <v>580653.87</v>
      </c>
      <c r="L583" s="48">
        <v>12486</v>
      </c>
      <c r="M583" s="49">
        <v>363.68</v>
      </c>
      <c r="N583" s="50">
        <f t="shared" ref="N583:N599" si="48">L583*M583</f>
        <v>4540908.4800000004</v>
      </c>
      <c r="O583" s="51">
        <f t="shared" ref="O583:O599" si="49">E583+H583+K583+N583</f>
        <v>26440099.68</v>
      </c>
    </row>
    <row r="584" spans="1:15" x14ac:dyDescent="0.25">
      <c r="A584" s="40" t="s">
        <v>945</v>
      </c>
      <c r="B584" s="40" t="s">
        <v>946</v>
      </c>
      <c r="C584" s="48">
        <v>730</v>
      </c>
      <c r="D584" s="49">
        <v>247.32</v>
      </c>
      <c r="E584" s="50">
        <f t="shared" si="45"/>
        <v>180543.6</v>
      </c>
      <c r="F584" s="48">
        <v>21351</v>
      </c>
      <c r="G584" s="49">
        <v>245.41</v>
      </c>
      <c r="H584" s="51">
        <f t="shared" si="46"/>
        <v>5239748.91</v>
      </c>
      <c r="I584" s="48">
        <v>0</v>
      </c>
      <c r="J584" s="49">
        <v>247.32</v>
      </c>
      <c r="K584" s="50">
        <f t="shared" si="47"/>
        <v>0</v>
      </c>
      <c r="L584" s="48">
        <v>0</v>
      </c>
      <c r="M584" s="49">
        <v>245.41</v>
      </c>
      <c r="N584" s="50">
        <f t="shared" si="48"/>
        <v>0</v>
      </c>
      <c r="O584" s="51">
        <f t="shared" si="49"/>
        <v>5420292.5099999998</v>
      </c>
    </row>
    <row r="585" spans="1:15" x14ac:dyDescent="0.25">
      <c r="A585" s="40" t="s">
        <v>1193</v>
      </c>
      <c r="B585" s="40" t="s">
        <v>947</v>
      </c>
      <c r="C585" s="48">
        <v>326</v>
      </c>
      <c r="D585" s="49">
        <v>373.35</v>
      </c>
      <c r="E585" s="50">
        <f t="shared" si="45"/>
        <v>121712.1</v>
      </c>
      <c r="F585" s="48">
        <v>28362</v>
      </c>
      <c r="G585" s="49">
        <v>369.49</v>
      </c>
      <c r="H585" s="51">
        <f t="shared" si="46"/>
        <v>10479475.380000001</v>
      </c>
      <c r="I585" s="48">
        <v>25</v>
      </c>
      <c r="J585" s="49">
        <v>373.35</v>
      </c>
      <c r="K585" s="50">
        <f t="shared" si="47"/>
        <v>9333.75</v>
      </c>
      <c r="L585" s="48">
        <v>2148</v>
      </c>
      <c r="M585" s="49">
        <v>369.49</v>
      </c>
      <c r="N585" s="50">
        <f t="shared" si="48"/>
        <v>793664.52</v>
      </c>
      <c r="O585" s="51">
        <f t="shared" si="49"/>
        <v>11404185.75</v>
      </c>
    </row>
    <row r="586" spans="1:15" x14ac:dyDescent="0.25">
      <c r="A586" s="40" t="s">
        <v>948</v>
      </c>
      <c r="B586" s="40" t="s">
        <v>949</v>
      </c>
      <c r="C586" s="48">
        <v>0</v>
      </c>
      <c r="D586" s="49">
        <v>351.51</v>
      </c>
      <c r="E586" s="50">
        <f t="shared" si="45"/>
        <v>0</v>
      </c>
      <c r="F586" s="48">
        <v>39887</v>
      </c>
      <c r="G586" s="49">
        <v>347.8</v>
      </c>
      <c r="H586" s="51">
        <f t="shared" si="46"/>
        <v>13872698.6</v>
      </c>
      <c r="I586" s="48">
        <v>0</v>
      </c>
      <c r="J586" s="49">
        <v>351.51</v>
      </c>
      <c r="K586" s="50">
        <f t="shared" si="47"/>
        <v>0</v>
      </c>
      <c r="L586" s="48">
        <v>2027</v>
      </c>
      <c r="M586" s="49">
        <v>347.8</v>
      </c>
      <c r="N586" s="50">
        <f t="shared" si="48"/>
        <v>704990.6</v>
      </c>
      <c r="O586" s="51">
        <f t="shared" si="49"/>
        <v>14577689.199999999</v>
      </c>
    </row>
    <row r="587" spans="1:15" x14ac:dyDescent="0.25">
      <c r="A587" s="40" t="s">
        <v>1299</v>
      </c>
      <c r="B587" s="40" t="s">
        <v>1320</v>
      </c>
      <c r="C587" s="48">
        <v>3251</v>
      </c>
      <c r="D587" s="49">
        <v>334.16</v>
      </c>
      <c r="E587" s="50">
        <f t="shared" si="45"/>
        <v>1086354.1600000001</v>
      </c>
      <c r="F587" s="48">
        <v>18179</v>
      </c>
      <c r="G587" s="49">
        <v>331.12</v>
      </c>
      <c r="H587" s="51">
        <f t="shared" si="46"/>
        <v>6019430.4800000004</v>
      </c>
      <c r="I587" s="48">
        <v>318</v>
      </c>
      <c r="J587" s="49">
        <v>334.16</v>
      </c>
      <c r="K587" s="50">
        <f t="shared" si="47"/>
        <v>106262.88</v>
      </c>
      <c r="L587" s="48">
        <v>1776</v>
      </c>
      <c r="M587" s="49">
        <v>331.12</v>
      </c>
      <c r="N587" s="50">
        <f t="shared" si="48"/>
        <v>588069.12</v>
      </c>
      <c r="O587" s="51">
        <f t="shared" si="49"/>
        <v>7800116.6400000006</v>
      </c>
    </row>
    <row r="588" spans="1:15" x14ac:dyDescent="0.25">
      <c r="A588" s="40" t="s">
        <v>950</v>
      </c>
      <c r="B588" s="40" t="s">
        <v>951</v>
      </c>
      <c r="C588" s="48">
        <v>0</v>
      </c>
      <c r="D588" s="49">
        <v>248.44</v>
      </c>
      <c r="E588" s="50">
        <f t="shared" si="45"/>
        <v>0</v>
      </c>
      <c r="F588" s="48">
        <v>24670</v>
      </c>
      <c r="G588" s="49">
        <v>246.27</v>
      </c>
      <c r="H588" s="51">
        <f t="shared" si="46"/>
        <v>6075480.9000000004</v>
      </c>
      <c r="I588" s="48">
        <v>0</v>
      </c>
      <c r="J588" s="49">
        <v>248.44</v>
      </c>
      <c r="K588" s="50">
        <f t="shared" si="47"/>
        <v>0</v>
      </c>
      <c r="L588" s="48">
        <v>0</v>
      </c>
      <c r="M588" s="49">
        <v>246.27</v>
      </c>
      <c r="N588" s="50">
        <f t="shared" si="48"/>
        <v>0</v>
      </c>
      <c r="O588" s="51">
        <f t="shared" si="49"/>
        <v>6075480.9000000004</v>
      </c>
    </row>
    <row r="589" spans="1:15" x14ac:dyDescent="0.25">
      <c r="A589" s="40" t="s">
        <v>952</v>
      </c>
      <c r="B589" s="40" t="s">
        <v>1273</v>
      </c>
      <c r="C589" s="48">
        <v>4355</v>
      </c>
      <c r="D589" s="49">
        <v>331.01</v>
      </c>
      <c r="E589" s="50">
        <f t="shared" si="45"/>
        <v>1441548.55</v>
      </c>
      <c r="F589" s="48">
        <v>14407</v>
      </c>
      <c r="G589" s="49">
        <v>328.02</v>
      </c>
      <c r="H589" s="51">
        <f t="shared" si="46"/>
        <v>4725784.1399999997</v>
      </c>
      <c r="I589" s="48">
        <v>1238</v>
      </c>
      <c r="J589" s="49">
        <v>331.01</v>
      </c>
      <c r="K589" s="50">
        <f t="shared" si="47"/>
        <v>409790.38</v>
      </c>
      <c r="L589" s="48">
        <v>4096</v>
      </c>
      <c r="M589" s="49">
        <v>328.02</v>
      </c>
      <c r="N589" s="50">
        <f t="shared" si="48"/>
        <v>1343569.9199999999</v>
      </c>
      <c r="O589" s="51">
        <f t="shared" si="49"/>
        <v>7920692.9899999993</v>
      </c>
    </row>
    <row r="590" spans="1:15" x14ac:dyDescent="0.25">
      <c r="A590" s="40" t="s">
        <v>953</v>
      </c>
      <c r="B590" s="40" t="s">
        <v>954</v>
      </c>
      <c r="C590" s="48">
        <v>2955</v>
      </c>
      <c r="D590" s="49">
        <v>262.02999999999997</v>
      </c>
      <c r="E590" s="50">
        <f t="shared" si="45"/>
        <v>774298.64999999991</v>
      </c>
      <c r="F590" s="48">
        <v>38345</v>
      </c>
      <c r="G590" s="49">
        <v>259.61</v>
      </c>
      <c r="H590" s="51">
        <f t="shared" si="46"/>
        <v>9954745.4500000011</v>
      </c>
      <c r="I590" s="48">
        <v>609</v>
      </c>
      <c r="J590" s="49">
        <v>262.02999999999997</v>
      </c>
      <c r="K590" s="50">
        <f t="shared" si="47"/>
        <v>159576.26999999999</v>
      </c>
      <c r="L590" s="48">
        <v>7909</v>
      </c>
      <c r="M590" s="49">
        <v>259.61</v>
      </c>
      <c r="N590" s="50">
        <f t="shared" si="48"/>
        <v>2053255.4900000002</v>
      </c>
      <c r="O590" s="51">
        <f t="shared" si="49"/>
        <v>12941875.860000001</v>
      </c>
    </row>
    <row r="591" spans="1:15" x14ac:dyDescent="0.25">
      <c r="A591" s="40" t="s">
        <v>955</v>
      </c>
      <c r="B591" s="40" t="s">
        <v>956</v>
      </c>
      <c r="C591" s="48">
        <v>1330</v>
      </c>
      <c r="D591" s="49">
        <v>272.70999999999998</v>
      </c>
      <c r="E591" s="50">
        <f t="shared" si="45"/>
        <v>362704.3</v>
      </c>
      <c r="F591" s="48">
        <v>65788</v>
      </c>
      <c r="G591" s="49">
        <v>270.14999999999998</v>
      </c>
      <c r="H591" s="51">
        <f t="shared" si="46"/>
        <v>17772628.199999999</v>
      </c>
      <c r="I591" s="48">
        <v>72</v>
      </c>
      <c r="J591" s="49">
        <v>272.70999999999998</v>
      </c>
      <c r="K591" s="50">
        <f t="shared" si="47"/>
        <v>19635.12</v>
      </c>
      <c r="L591" s="48">
        <v>3546</v>
      </c>
      <c r="M591" s="49">
        <v>270.14999999999998</v>
      </c>
      <c r="N591" s="50">
        <f t="shared" si="48"/>
        <v>957951.89999999991</v>
      </c>
      <c r="O591" s="51">
        <f t="shared" si="49"/>
        <v>19112919.52</v>
      </c>
    </row>
    <row r="592" spans="1:15" x14ac:dyDescent="0.25">
      <c r="A592" s="40" t="s">
        <v>957</v>
      </c>
      <c r="B592" s="40" t="s">
        <v>958</v>
      </c>
      <c r="C592" s="48">
        <v>3344</v>
      </c>
      <c r="D592" s="49">
        <v>334.48</v>
      </c>
      <c r="E592" s="50">
        <f t="shared" si="45"/>
        <v>1118501.1200000001</v>
      </c>
      <c r="F592" s="48">
        <v>8503</v>
      </c>
      <c r="G592" s="49">
        <v>331.29</v>
      </c>
      <c r="H592" s="51">
        <f t="shared" si="46"/>
        <v>2816958.87</v>
      </c>
      <c r="I592" s="48">
        <v>1495</v>
      </c>
      <c r="J592" s="49">
        <v>334.48</v>
      </c>
      <c r="K592" s="50">
        <f t="shared" si="47"/>
        <v>500047.60000000003</v>
      </c>
      <c r="L592" s="48">
        <v>3802</v>
      </c>
      <c r="M592" s="49">
        <v>331.29</v>
      </c>
      <c r="N592" s="50">
        <f t="shared" si="48"/>
        <v>1259564.58</v>
      </c>
      <c r="O592" s="51">
        <f t="shared" si="49"/>
        <v>5695072.1699999999</v>
      </c>
    </row>
    <row r="593" spans="1:15" x14ac:dyDescent="0.25">
      <c r="A593" s="40" t="s">
        <v>959</v>
      </c>
      <c r="B593" s="40" t="s">
        <v>1145</v>
      </c>
      <c r="C593" s="48">
        <v>9631</v>
      </c>
      <c r="D593" s="49">
        <v>258.51</v>
      </c>
      <c r="E593" s="50">
        <f t="shared" si="45"/>
        <v>2489709.81</v>
      </c>
      <c r="F593" s="48">
        <v>39649</v>
      </c>
      <c r="G593" s="49">
        <v>256.25</v>
      </c>
      <c r="H593" s="51">
        <f t="shared" si="46"/>
        <v>10160056.25</v>
      </c>
      <c r="I593" s="48">
        <v>2643</v>
      </c>
      <c r="J593" s="49">
        <v>258.51</v>
      </c>
      <c r="K593" s="50">
        <f t="shared" si="47"/>
        <v>683241.92999999993</v>
      </c>
      <c r="L593" s="48">
        <v>10879</v>
      </c>
      <c r="M593" s="49">
        <v>256.25</v>
      </c>
      <c r="N593" s="50">
        <f t="shared" si="48"/>
        <v>2787743.75</v>
      </c>
      <c r="O593" s="51">
        <f t="shared" si="49"/>
        <v>16120751.74</v>
      </c>
    </row>
    <row r="594" spans="1:15" x14ac:dyDescent="0.25">
      <c r="A594" s="40" t="s">
        <v>1146</v>
      </c>
      <c r="B594" s="40" t="s">
        <v>1147</v>
      </c>
      <c r="C594" s="48">
        <v>0</v>
      </c>
      <c r="D594" s="49">
        <v>230.27</v>
      </c>
      <c r="E594" s="50">
        <f t="shared" si="45"/>
        <v>0</v>
      </c>
      <c r="F594" s="48">
        <v>1417</v>
      </c>
      <c r="G594" s="49">
        <v>228.56</v>
      </c>
      <c r="H594" s="51">
        <f t="shared" si="46"/>
        <v>323869.52</v>
      </c>
      <c r="I594" s="48">
        <v>0</v>
      </c>
      <c r="J594" s="49">
        <v>230.27</v>
      </c>
      <c r="K594" s="50">
        <f t="shared" si="47"/>
        <v>0</v>
      </c>
      <c r="L594" s="48">
        <v>0</v>
      </c>
      <c r="M594" s="49">
        <v>228.56</v>
      </c>
      <c r="N594" s="50">
        <f t="shared" si="48"/>
        <v>0</v>
      </c>
      <c r="O594" s="51">
        <f t="shared" si="49"/>
        <v>323869.52</v>
      </c>
    </row>
    <row r="595" spans="1:15" x14ac:dyDescent="0.25">
      <c r="A595" s="40" t="s">
        <v>964</v>
      </c>
      <c r="B595" s="40" t="s">
        <v>965</v>
      </c>
      <c r="C595" s="48">
        <v>0</v>
      </c>
      <c r="D595" s="49">
        <v>251.82</v>
      </c>
      <c r="E595" s="50">
        <f t="shared" si="45"/>
        <v>0</v>
      </c>
      <c r="F595" s="48">
        <v>9886</v>
      </c>
      <c r="G595" s="49">
        <v>249.64</v>
      </c>
      <c r="H595" s="51">
        <f t="shared" si="46"/>
        <v>2467941.04</v>
      </c>
      <c r="I595" s="48">
        <v>0</v>
      </c>
      <c r="J595" s="49">
        <v>251.82</v>
      </c>
      <c r="K595" s="50">
        <f t="shared" si="47"/>
        <v>0</v>
      </c>
      <c r="L595" s="48">
        <v>117</v>
      </c>
      <c r="M595" s="49">
        <v>249.64</v>
      </c>
      <c r="N595" s="50">
        <f t="shared" si="48"/>
        <v>29207.879999999997</v>
      </c>
      <c r="O595" s="51">
        <f t="shared" si="49"/>
        <v>2497148.92</v>
      </c>
    </row>
    <row r="596" spans="1:15" x14ac:dyDescent="0.25">
      <c r="A596" s="40" t="s">
        <v>966</v>
      </c>
      <c r="B596" s="40" t="s">
        <v>1148</v>
      </c>
      <c r="C596" s="48">
        <v>227</v>
      </c>
      <c r="D596" s="49">
        <v>338.31</v>
      </c>
      <c r="E596" s="50">
        <f t="shared" si="45"/>
        <v>76796.37</v>
      </c>
      <c r="F596" s="48">
        <v>101337</v>
      </c>
      <c r="G596" s="49">
        <v>335.55</v>
      </c>
      <c r="H596" s="51">
        <f t="shared" si="46"/>
        <v>34003630.350000001</v>
      </c>
      <c r="I596" s="48">
        <v>66</v>
      </c>
      <c r="J596" s="49">
        <v>338.31</v>
      </c>
      <c r="K596" s="50">
        <f t="shared" si="47"/>
        <v>22328.46</v>
      </c>
      <c r="L596" s="48">
        <v>29483</v>
      </c>
      <c r="M596" s="49">
        <v>335.55</v>
      </c>
      <c r="N596" s="50">
        <f t="shared" si="48"/>
        <v>9893020.6500000004</v>
      </c>
      <c r="O596" s="51">
        <f t="shared" si="49"/>
        <v>43995775.829999998</v>
      </c>
    </row>
    <row r="597" spans="1:15" x14ac:dyDescent="0.25">
      <c r="A597" s="40" t="s">
        <v>968</v>
      </c>
      <c r="B597" s="40" t="s">
        <v>1149</v>
      </c>
      <c r="C597" s="48">
        <v>296</v>
      </c>
      <c r="D597" s="49">
        <v>255.93</v>
      </c>
      <c r="E597" s="50">
        <f t="shared" si="45"/>
        <v>75755.28</v>
      </c>
      <c r="F597" s="48">
        <v>37111</v>
      </c>
      <c r="G597" s="49">
        <v>253.87</v>
      </c>
      <c r="H597" s="51">
        <f t="shared" si="46"/>
        <v>9421369.5700000003</v>
      </c>
      <c r="I597" s="48">
        <v>11</v>
      </c>
      <c r="J597" s="49">
        <v>255.93</v>
      </c>
      <c r="K597" s="50">
        <f t="shared" si="47"/>
        <v>2815.23</v>
      </c>
      <c r="L597" s="48">
        <v>1430</v>
      </c>
      <c r="M597" s="49">
        <v>253.87</v>
      </c>
      <c r="N597" s="50">
        <f t="shared" si="48"/>
        <v>363034.10000000003</v>
      </c>
      <c r="O597" s="51">
        <f t="shared" si="49"/>
        <v>9862974.1799999997</v>
      </c>
    </row>
    <row r="598" spans="1:15" x14ac:dyDescent="0.25">
      <c r="A598" s="40" t="s">
        <v>1194</v>
      </c>
      <c r="B598" s="40" t="s">
        <v>1243</v>
      </c>
      <c r="C598" s="48">
        <v>9694</v>
      </c>
      <c r="D598" s="49">
        <v>407.75</v>
      </c>
      <c r="E598" s="50">
        <f t="shared" si="45"/>
        <v>3952728.5</v>
      </c>
      <c r="F598" s="48">
        <v>27981</v>
      </c>
      <c r="G598" s="49">
        <v>404.65</v>
      </c>
      <c r="H598" s="51">
        <f t="shared" si="46"/>
        <v>11322511.649999999</v>
      </c>
      <c r="I598" s="48">
        <v>814</v>
      </c>
      <c r="J598" s="49">
        <v>407.75</v>
      </c>
      <c r="K598" s="50">
        <f t="shared" si="47"/>
        <v>331908.5</v>
      </c>
      <c r="L598" s="48">
        <v>2349</v>
      </c>
      <c r="M598" s="49">
        <v>404.65</v>
      </c>
      <c r="N598" s="50">
        <f t="shared" si="48"/>
        <v>950522.85</v>
      </c>
      <c r="O598" s="51">
        <f t="shared" si="49"/>
        <v>16557671.499999998</v>
      </c>
    </row>
    <row r="599" spans="1:15" x14ac:dyDescent="0.25">
      <c r="A599" s="40" t="s">
        <v>1195</v>
      </c>
      <c r="B599" s="40" t="s">
        <v>1244</v>
      </c>
      <c r="C599" s="48">
        <v>1130</v>
      </c>
      <c r="D599" s="49">
        <v>305.29000000000002</v>
      </c>
      <c r="E599" s="50">
        <f t="shared" si="45"/>
        <v>344977.7</v>
      </c>
      <c r="F599" s="48">
        <v>25006</v>
      </c>
      <c r="G599" s="49">
        <v>302.69</v>
      </c>
      <c r="H599" s="51">
        <f t="shared" si="46"/>
        <v>7569066.1399999997</v>
      </c>
      <c r="I599" s="48">
        <v>27</v>
      </c>
      <c r="J599" s="49">
        <v>305.29000000000002</v>
      </c>
      <c r="K599" s="50">
        <f t="shared" si="47"/>
        <v>8242.83</v>
      </c>
      <c r="L599" s="48">
        <v>592</v>
      </c>
      <c r="M599" s="49">
        <v>302.69</v>
      </c>
      <c r="N599" s="50">
        <f t="shared" si="48"/>
        <v>179192.48</v>
      </c>
      <c r="O599" s="51">
        <f t="shared" si="49"/>
        <v>8101479.1500000004</v>
      </c>
    </row>
  </sheetData>
  <mergeCells count="10">
    <mergeCell ref="C7:E7"/>
    <mergeCell ref="F7:H7"/>
    <mergeCell ref="I7:K7"/>
    <mergeCell ref="L7:N7"/>
    <mergeCell ref="A2:O2"/>
    <mergeCell ref="A3:O3"/>
    <mergeCell ref="C6:E6"/>
    <mergeCell ref="F6:H6"/>
    <mergeCell ref="I6:K6"/>
    <mergeCell ref="L6:N6"/>
  </mergeCells>
  <pageMargins left="0.7" right="0.7" top="0.75" bottom="0.75" header="0.3" footer="0.3"/>
  <pageSetup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2024 NHQP</vt:lpstr>
      <vt:lpstr>1-1-2024 Rates-Revenue</vt:lpstr>
      <vt:lpstr>'1-1-2024 Rates-Revenue'!Print_Area</vt:lpstr>
      <vt:lpstr>'2024 NHQP'!Print_Area</vt:lpstr>
      <vt:lpstr>'2024 NHQP'!Print_Titles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Fraim, Kim M (HEALTH)</cp:lastModifiedBy>
  <cp:lastPrinted>2026-10-02T14:32:16Z</cp:lastPrinted>
  <dcterms:created xsi:type="dcterms:W3CDTF">2020-01-28T14:14:47Z</dcterms:created>
  <dcterms:modified xsi:type="dcterms:W3CDTF">2026-10-02T14:34:39Z</dcterms:modified>
</cp:coreProperties>
</file>