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nysemail.sharepoint.com/sites/OHIPExt/TAS/015_Converged EE/02_Deliverables/01_RFP Package/00_Submissions to DOH/03_Final Submission (06.24.2026)/Attachments and Exhibits/"/>
    </mc:Choice>
  </mc:AlternateContent>
  <xr:revisionPtr revIDLastSave="18501" documentId="8_{435B3F2B-F07A-4660-A37D-898849A1385B}" xr6:coauthVersionLast="47" xr6:coauthVersionMax="47" xr10:uidLastSave="{543E0DDF-D42C-467E-BD9E-2759B570C5E1}"/>
  <workbookProtection workbookAlgorithmName="SHA-512" workbookHashValue="VSEIHJIlLiJPta3cPtQ6oIUhtOWYY4DJq6+HG3NjdElQ3o5bC5fAPFZy0Ji2QtjIZ958dhouDNlCd9WuDam6Og==" workbookSaltValue="GplOwopkVwdkT8x44Vgsfg==" workbookSpinCount="100000" lockStructure="1"/>
  <bookViews>
    <workbookView xWindow="-108" yWindow="-108" windowWidth="23256" windowHeight="12456" tabRatio="697" firstSheet="4" activeTab="11" xr2:uid="{CE337EAF-E6DC-430C-B056-2C92171FD4D0}"/>
  </bookViews>
  <sheets>
    <sheet name="Title Page" sheetId="85" r:id="rId1"/>
    <sheet name="TOC" sheetId="12" r:id="rId2"/>
    <sheet name="Summary" sheetId="80" r:id="rId3"/>
    <sheet name="2. Labor Rates" sheetId="15" state="hidden" r:id="rId4"/>
    <sheet name="E&amp;E-PM" sheetId="108" r:id="rId5"/>
    <sheet name="E&amp;E-TI" sheetId="105" r:id="rId6"/>
    <sheet name="E&amp;E-MO" sheetId="97" r:id="rId7"/>
    <sheet name="E&amp;E-SI" sheetId="11" r:id="rId8"/>
    <sheet name="E&amp;E-TRN" sheetId="110" r:id="rId9"/>
    <sheet name="E&amp;E-OCM" sheetId="117" r:id="rId10"/>
    <sheet name="E&amp;E-CBT" sheetId="115" r:id="rId11"/>
    <sheet name="E&amp;E-MAJ" sheetId="114" r:id="rId12"/>
    <sheet name="E&amp;E-EN" sheetId="118" r:id="rId13"/>
    <sheet name="E&amp;E-KPI OKR" sheetId="116" r:id="rId14"/>
    <sheet name="E&amp;E-TO" sheetId="109" r:id="rId15"/>
    <sheet name="E&amp;E-OF" sheetId="79" r:id="rId16"/>
    <sheet name="E&amp;E-IT" sheetId="90" r:id="rId17"/>
    <sheet name="E&amp;E-SP" sheetId="94" r:id="rId18"/>
    <sheet name="Signature" sheetId="82" r:id="rId19"/>
  </sheets>
  <definedNames>
    <definedName name="_xlnm._FilterDatabase" localSheetId="6" hidden="1">'E&amp;E-MO'!$S$9:$S$46</definedName>
    <definedName name="_xlnm.Print_Area" localSheetId="18">Signature!$B$2:$B$30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7" i="118" l="1"/>
  <c r="Q46" i="118"/>
  <c r="Q45" i="118"/>
  <c r="Q44" i="118"/>
  <c r="Q43" i="118"/>
  <c r="Q42" i="118"/>
  <c r="Q41" i="118"/>
  <c r="Q40" i="118"/>
  <c r="Q39" i="118"/>
  <c r="Q38" i="118"/>
  <c r="Q37" i="118"/>
  <c r="Q36" i="118"/>
  <c r="Q35" i="118"/>
  <c r="Q34" i="118"/>
  <c r="Q33" i="118"/>
  <c r="Q32" i="118"/>
  <c r="Q31" i="118"/>
  <c r="Q30" i="118"/>
  <c r="Q29" i="118"/>
  <c r="Q28" i="118"/>
  <c r="Q27" i="118"/>
  <c r="Q26" i="118"/>
  <c r="Q25" i="118"/>
  <c r="Q24" i="118"/>
  <c r="Q27" i="114"/>
  <c r="Q43" i="114"/>
  <c r="Q42" i="114"/>
  <c r="Q41" i="114"/>
  <c r="Q40" i="114"/>
  <c r="Q39" i="114"/>
  <c r="Q38" i="114"/>
  <c r="Q37" i="114"/>
  <c r="Q36" i="114"/>
  <c r="Q35" i="114"/>
  <c r="Q34" i="114"/>
  <c r="Q33" i="114"/>
  <c r="Q32" i="114"/>
  <c r="Q31" i="114"/>
  <c r="Q30" i="114"/>
  <c r="Q29" i="114"/>
  <c r="Q28" i="114"/>
  <c r="D16" i="80" l="1"/>
  <c r="E16" i="80"/>
  <c r="F16" i="80"/>
  <c r="G16" i="80"/>
  <c r="H16" i="80"/>
  <c r="I16" i="80"/>
  <c r="J16" i="80"/>
  <c r="P48" i="118"/>
  <c r="J15" i="80" s="1"/>
  <c r="N48" i="118"/>
  <c r="I15" i="80" s="1"/>
  <c r="L48" i="118"/>
  <c r="H15" i="80" s="1"/>
  <c r="J48" i="118"/>
  <c r="G15" i="80" s="1"/>
  <c r="H48" i="118"/>
  <c r="F15" i="80" s="1"/>
  <c r="F48" i="118"/>
  <c r="E15" i="80" s="1"/>
  <c r="D48" i="118"/>
  <c r="D15" i="80" s="1"/>
  <c r="Q22" i="118"/>
  <c r="Q21" i="118"/>
  <c r="Q20" i="118"/>
  <c r="Q19" i="118"/>
  <c r="Q18" i="118"/>
  <c r="Q17" i="118"/>
  <c r="Q16" i="118"/>
  <c r="Q15" i="118"/>
  <c r="Q14" i="118"/>
  <c r="Q13" i="118"/>
  <c r="Q12" i="118"/>
  <c r="C2" i="118"/>
  <c r="Q12" i="114"/>
  <c r="Q13" i="114"/>
  <c r="Q14" i="114"/>
  <c r="Q15" i="114"/>
  <c r="Q16" i="114"/>
  <c r="Q17" i="114"/>
  <c r="Q18" i="114"/>
  <c r="Q19" i="114"/>
  <c r="Q20" i="114"/>
  <c r="Q21" i="114"/>
  <c r="Q22" i="114"/>
  <c r="Q24" i="114"/>
  <c r="Q25" i="114"/>
  <c r="Q26" i="114"/>
  <c r="Q44" i="114"/>
  <c r="Q45" i="114"/>
  <c r="Q46" i="114"/>
  <c r="Q47" i="114"/>
  <c r="P48" i="114"/>
  <c r="J14" i="80" s="1"/>
  <c r="F48" i="114"/>
  <c r="E14" i="80" s="1"/>
  <c r="H48" i="114"/>
  <c r="F14" i="80" s="1"/>
  <c r="J48" i="114"/>
  <c r="G14" i="80" s="1"/>
  <c r="L48" i="114"/>
  <c r="H14" i="80" s="1"/>
  <c r="N48" i="114"/>
  <c r="I14" i="80" s="1"/>
  <c r="D48" i="114"/>
  <c r="D14" i="80" s="1"/>
  <c r="P18" i="90"/>
  <c r="D18" i="90"/>
  <c r="F18" i="90"/>
  <c r="R48" i="118" l="1"/>
  <c r="C6" i="118" s="1"/>
  <c r="R48" i="114"/>
  <c r="C6" i="114" s="1"/>
  <c r="K15" i="80"/>
  <c r="N18" i="90"/>
  <c r="L18" i="90"/>
  <c r="J18" i="90"/>
  <c r="H18" i="90"/>
  <c r="Q19" i="90"/>
  <c r="P19" i="90" s="1"/>
  <c r="O19" i="90"/>
  <c r="M19" i="90"/>
  <c r="K19" i="90"/>
  <c r="I19" i="90"/>
  <c r="G19" i="90"/>
  <c r="E19" i="90"/>
  <c r="D19" i="90" s="1"/>
  <c r="D17" i="90"/>
  <c r="Y29" i="110"/>
  <c r="Y22" i="110"/>
  <c r="Y20" i="110"/>
  <c r="Y13" i="110"/>
  <c r="D11" i="97"/>
  <c r="D12" i="97"/>
  <c r="D13" i="97"/>
  <c r="D14" i="97"/>
  <c r="D15" i="97"/>
  <c r="D16" i="97"/>
  <c r="D17" i="97"/>
  <c r="D18" i="97"/>
  <c r="D19" i="97"/>
  <c r="D20" i="97"/>
  <c r="D21" i="97"/>
  <c r="D22" i="97"/>
  <c r="D23" i="97"/>
  <c r="D24" i="97"/>
  <c r="D25" i="97"/>
  <c r="D26" i="97"/>
  <c r="D27" i="97"/>
  <c r="D28" i="97"/>
  <c r="D29" i="97"/>
  <c r="D30" i="97"/>
  <c r="D31" i="97"/>
  <c r="D32" i="97"/>
  <c r="D33" i="97"/>
  <c r="D34" i="97"/>
  <c r="D35" i="97"/>
  <c r="D36" i="97"/>
  <c r="D37" i="97"/>
  <c r="D38" i="97"/>
  <c r="D39" i="97"/>
  <c r="D40" i="97"/>
  <c r="D41" i="97"/>
  <c r="D42" i="97"/>
  <c r="D43" i="97"/>
  <c r="D44" i="97"/>
  <c r="D45" i="97"/>
  <c r="D46" i="97"/>
  <c r="D47" i="97"/>
  <c r="D48" i="97"/>
  <c r="D49" i="97"/>
  <c r="D10" i="97"/>
  <c r="E10" i="79"/>
  <c r="E20" i="90" l="1"/>
  <c r="D30" i="90" s="1"/>
  <c r="C27" i="90"/>
  <c r="B2" i="108"/>
  <c r="L26" i="110"/>
  <c r="E23" i="108"/>
  <c r="E13" i="108"/>
  <c r="E12" i="108"/>
  <c r="E11" i="108"/>
  <c r="R22" i="94"/>
  <c r="R21" i="94"/>
  <c r="R20" i="94"/>
  <c r="R19" i="94"/>
  <c r="R18" i="94"/>
  <c r="R16" i="94"/>
  <c r="R14" i="94"/>
  <c r="R12" i="94"/>
  <c r="R10" i="94"/>
  <c r="P22" i="94"/>
  <c r="N22" i="94"/>
  <c r="L22" i="94"/>
  <c r="J22" i="94"/>
  <c r="H22" i="94"/>
  <c r="F22" i="94"/>
  <c r="Q20" i="90"/>
  <c r="P17" i="90"/>
  <c r="J11" i="90"/>
  <c r="J12" i="90" s="1"/>
  <c r="E20" i="79"/>
  <c r="J18" i="80" s="1"/>
  <c r="J17" i="80"/>
  <c r="X27" i="116"/>
  <c r="X28" i="116" s="1"/>
  <c r="W18" i="116"/>
  <c r="W20" i="116"/>
  <c r="W19" i="116"/>
  <c r="W14" i="116"/>
  <c r="P12" i="115"/>
  <c r="K9" i="117"/>
  <c r="J15" i="117"/>
  <c r="W18" i="110"/>
  <c r="W17" i="110"/>
  <c r="T17" i="110"/>
  <c r="X26" i="110"/>
  <c r="X27" i="110" s="1"/>
  <c r="W19" i="110"/>
  <c r="W13" i="110"/>
  <c r="P10" i="97"/>
  <c r="P49" i="97"/>
  <c r="P48" i="97"/>
  <c r="P47" i="97"/>
  <c r="P46" i="97"/>
  <c r="P45" i="97"/>
  <c r="P44" i="97"/>
  <c r="P43" i="97"/>
  <c r="P42" i="97"/>
  <c r="P41" i="97"/>
  <c r="P40" i="97"/>
  <c r="P39" i="97"/>
  <c r="P38" i="97"/>
  <c r="P37" i="97"/>
  <c r="P36" i="97"/>
  <c r="P35" i="97"/>
  <c r="P34" i="97"/>
  <c r="P33" i="97"/>
  <c r="P32" i="97"/>
  <c r="P31" i="97"/>
  <c r="P30" i="97"/>
  <c r="P29" i="97"/>
  <c r="P28" i="97"/>
  <c r="P27" i="97"/>
  <c r="P26" i="97"/>
  <c r="P25" i="97"/>
  <c r="P24" i="97"/>
  <c r="P23" i="97"/>
  <c r="P22" i="97"/>
  <c r="P21" i="97"/>
  <c r="P20" i="97"/>
  <c r="P19" i="97"/>
  <c r="P18" i="97"/>
  <c r="P17" i="97"/>
  <c r="P16" i="97"/>
  <c r="P15" i="97"/>
  <c r="P14" i="97"/>
  <c r="P13" i="97"/>
  <c r="P12" i="97"/>
  <c r="P11" i="97"/>
  <c r="O19" i="108"/>
  <c r="Q23" i="108"/>
  <c r="Q29" i="108" s="1"/>
  <c r="Q17" i="108"/>
  <c r="Q16" i="108"/>
  <c r="Q19" i="108" s="1"/>
  <c r="R17" i="108"/>
  <c r="G15" i="117"/>
  <c r="F15" i="117"/>
  <c r="F12" i="80" s="1"/>
  <c r="E15" i="117"/>
  <c r="E12" i="80" s="1"/>
  <c r="D15" i="117"/>
  <c r="D12" i="80" s="1"/>
  <c r="H15" i="117"/>
  <c r="I15" i="117"/>
  <c r="K13" i="117"/>
  <c r="K12" i="117"/>
  <c r="K11" i="117"/>
  <c r="K10" i="117"/>
  <c r="B2" i="117"/>
  <c r="N19" i="90"/>
  <c r="L19" i="90"/>
  <c r="J19" i="90"/>
  <c r="I20" i="90"/>
  <c r="H17" i="90"/>
  <c r="J17" i="90"/>
  <c r="L17" i="90"/>
  <c r="N17" i="90"/>
  <c r="F17" i="90"/>
  <c r="G20" i="90"/>
  <c r="K20" i="116"/>
  <c r="H20" i="116"/>
  <c r="N20" i="116"/>
  <c r="Q20" i="116"/>
  <c r="T20" i="116"/>
  <c r="T19" i="116"/>
  <c r="H19" i="116"/>
  <c r="K19" i="116"/>
  <c r="N19" i="116"/>
  <c r="Q19" i="116"/>
  <c r="T18" i="116"/>
  <c r="Q18" i="116"/>
  <c r="Y18" i="116" s="1"/>
  <c r="N18" i="116"/>
  <c r="K18" i="116"/>
  <c r="H18" i="116"/>
  <c r="E12" i="116"/>
  <c r="Y12" i="116" s="1"/>
  <c r="E10" i="116"/>
  <c r="Y10" i="116" s="1"/>
  <c r="T14" i="116"/>
  <c r="Q14" i="116"/>
  <c r="N14" i="116"/>
  <c r="K14" i="116"/>
  <c r="H14" i="116"/>
  <c r="E11" i="116"/>
  <c r="U27" i="116"/>
  <c r="U28" i="116" s="1"/>
  <c r="R27" i="116"/>
  <c r="R28" i="116" s="1"/>
  <c r="O27" i="116"/>
  <c r="O28" i="116" s="1"/>
  <c r="L27" i="116"/>
  <c r="L28" i="116" s="1"/>
  <c r="I27" i="116"/>
  <c r="I28" i="116" s="1"/>
  <c r="F27" i="116"/>
  <c r="F12" i="115"/>
  <c r="F13" i="115" s="1"/>
  <c r="E11" i="110"/>
  <c r="Y11" i="110" s="1"/>
  <c r="H12" i="110"/>
  <c r="Y12" i="110" s="1"/>
  <c r="T13" i="110"/>
  <c r="Q13" i="110"/>
  <c r="N13" i="110"/>
  <c r="K13" i="110"/>
  <c r="T19" i="110"/>
  <c r="T18" i="110"/>
  <c r="T20" i="110" s="1"/>
  <c r="Q19" i="110"/>
  <c r="Q18" i="110"/>
  <c r="Q17" i="110"/>
  <c r="N19" i="110"/>
  <c r="N18" i="110"/>
  <c r="N17" i="110"/>
  <c r="K19" i="110"/>
  <c r="K18" i="110"/>
  <c r="K17" i="110"/>
  <c r="H19" i="110"/>
  <c r="H18" i="110"/>
  <c r="H17" i="110"/>
  <c r="H10" i="110"/>
  <c r="Y10" i="110" s="1"/>
  <c r="H13" i="110"/>
  <c r="G11" i="11"/>
  <c r="F11" i="11"/>
  <c r="E11" i="11"/>
  <c r="D11" i="11"/>
  <c r="I11" i="11" s="1"/>
  <c r="N49" i="97"/>
  <c r="L49" i="97"/>
  <c r="J49" i="97"/>
  <c r="H49" i="97"/>
  <c r="F49" i="97"/>
  <c r="N48" i="97"/>
  <c r="L48" i="97"/>
  <c r="J48" i="97"/>
  <c r="H48" i="97"/>
  <c r="F48" i="97"/>
  <c r="N47" i="97"/>
  <c r="L47" i="97"/>
  <c r="J47" i="97"/>
  <c r="H47" i="97"/>
  <c r="F47" i="97"/>
  <c r="N46" i="97"/>
  <c r="L46" i="97"/>
  <c r="J46" i="97"/>
  <c r="H46" i="97"/>
  <c r="F46" i="97"/>
  <c r="N45" i="97"/>
  <c r="L45" i="97"/>
  <c r="J45" i="97"/>
  <c r="H45" i="97"/>
  <c r="F45" i="97"/>
  <c r="N44" i="97"/>
  <c r="L44" i="97"/>
  <c r="J44" i="97"/>
  <c r="H44" i="97"/>
  <c r="F44" i="97"/>
  <c r="N43" i="97"/>
  <c r="L43" i="97"/>
  <c r="J43" i="97"/>
  <c r="H43" i="97"/>
  <c r="F43" i="97"/>
  <c r="N42" i="97"/>
  <c r="L42" i="97"/>
  <c r="J42" i="97"/>
  <c r="H42" i="97"/>
  <c r="F42" i="97"/>
  <c r="N41" i="97"/>
  <c r="L41" i="97"/>
  <c r="J41" i="97"/>
  <c r="H41" i="97"/>
  <c r="F41" i="97"/>
  <c r="N40" i="97"/>
  <c r="L40" i="97"/>
  <c r="J40" i="97"/>
  <c r="H40" i="97"/>
  <c r="F40" i="97"/>
  <c r="N39" i="97"/>
  <c r="L39" i="97"/>
  <c r="J39" i="97"/>
  <c r="H39" i="97"/>
  <c r="F39" i="97"/>
  <c r="N16" i="97"/>
  <c r="L16" i="97"/>
  <c r="J16" i="97"/>
  <c r="H16" i="97"/>
  <c r="F16" i="97"/>
  <c r="N38" i="97"/>
  <c r="L38" i="97"/>
  <c r="J38" i="97"/>
  <c r="H38" i="97"/>
  <c r="F38" i="97"/>
  <c r="N37" i="97"/>
  <c r="L37" i="97"/>
  <c r="J37" i="97"/>
  <c r="H37" i="97"/>
  <c r="F37" i="97"/>
  <c r="N36" i="97"/>
  <c r="L36" i="97"/>
  <c r="J36" i="97"/>
  <c r="H36" i="97"/>
  <c r="F36" i="97"/>
  <c r="N35" i="97"/>
  <c r="L35" i="97"/>
  <c r="J35" i="97"/>
  <c r="H35" i="97"/>
  <c r="F35" i="97"/>
  <c r="Q35" i="97" s="1"/>
  <c r="N34" i="97"/>
  <c r="L34" i="97"/>
  <c r="J34" i="97"/>
  <c r="H34" i="97"/>
  <c r="F34" i="97"/>
  <c r="N33" i="97"/>
  <c r="L33" i="97"/>
  <c r="J33" i="97"/>
  <c r="H33" i="97"/>
  <c r="F33" i="97"/>
  <c r="N32" i="97"/>
  <c r="L32" i="97"/>
  <c r="J32" i="97"/>
  <c r="H32" i="97"/>
  <c r="F32" i="97"/>
  <c r="N31" i="97"/>
  <c r="L31" i="97"/>
  <c r="J31" i="97"/>
  <c r="H31" i="97"/>
  <c r="F31" i="97"/>
  <c r="N30" i="97"/>
  <c r="L30" i="97"/>
  <c r="J30" i="97"/>
  <c r="H30" i="97"/>
  <c r="F30" i="97"/>
  <c r="N29" i="97"/>
  <c r="L29" i="97"/>
  <c r="J29" i="97"/>
  <c r="H29" i="97"/>
  <c r="F29" i="97"/>
  <c r="N28" i="97"/>
  <c r="L28" i="97"/>
  <c r="J28" i="97"/>
  <c r="H28" i="97"/>
  <c r="F28" i="97"/>
  <c r="N27" i="97"/>
  <c r="L27" i="97"/>
  <c r="J27" i="97"/>
  <c r="H27" i="97"/>
  <c r="F27" i="97"/>
  <c r="N26" i="97"/>
  <c r="L26" i="97"/>
  <c r="J26" i="97"/>
  <c r="H26" i="97"/>
  <c r="F26" i="97"/>
  <c r="N25" i="97"/>
  <c r="L25" i="97"/>
  <c r="J25" i="97"/>
  <c r="H25" i="97"/>
  <c r="F25" i="97"/>
  <c r="N24" i="97"/>
  <c r="L24" i="97"/>
  <c r="J24" i="97"/>
  <c r="H24" i="97"/>
  <c r="F24" i="97"/>
  <c r="N23" i="97"/>
  <c r="L23" i="97"/>
  <c r="J23" i="97"/>
  <c r="H23" i="97"/>
  <c r="F23" i="97"/>
  <c r="Q23" i="97" s="1"/>
  <c r="N22" i="97"/>
  <c r="L22" i="97"/>
  <c r="J22" i="97"/>
  <c r="H22" i="97"/>
  <c r="F22" i="97"/>
  <c r="N21" i="97"/>
  <c r="L21" i="97"/>
  <c r="J21" i="97"/>
  <c r="H21" i="97"/>
  <c r="F21" i="97"/>
  <c r="N20" i="97"/>
  <c r="L20" i="97"/>
  <c r="J20" i="97"/>
  <c r="H20" i="97"/>
  <c r="F20" i="97"/>
  <c r="N19" i="97"/>
  <c r="L19" i="97"/>
  <c r="J19" i="97"/>
  <c r="H19" i="97"/>
  <c r="F19" i="97"/>
  <c r="Q19" i="97" s="1"/>
  <c r="N18" i="97"/>
  <c r="L18" i="97"/>
  <c r="J18" i="97"/>
  <c r="H18" i="97"/>
  <c r="F18" i="97"/>
  <c r="N17" i="97"/>
  <c r="L17" i="97"/>
  <c r="J17" i="97"/>
  <c r="H17" i="97"/>
  <c r="F17" i="97"/>
  <c r="N15" i="97"/>
  <c r="L15" i="97"/>
  <c r="J15" i="97"/>
  <c r="H15" i="97"/>
  <c r="F15" i="97"/>
  <c r="N14" i="97"/>
  <c r="L14" i="97"/>
  <c r="J14" i="97"/>
  <c r="H14" i="97"/>
  <c r="F14" i="97"/>
  <c r="N13" i="97"/>
  <c r="L13" i="97"/>
  <c r="J13" i="97"/>
  <c r="H13" i="97"/>
  <c r="F13" i="97"/>
  <c r="N12" i="97"/>
  <c r="L12" i="97"/>
  <c r="J12" i="97"/>
  <c r="H12" i="97"/>
  <c r="F12" i="97"/>
  <c r="N11" i="97"/>
  <c r="L11" i="97"/>
  <c r="J11" i="97"/>
  <c r="H11" i="97"/>
  <c r="F11" i="97"/>
  <c r="B2" i="116"/>
  <c r="N12" i="115"/>
  <c r="N13" i="115" s="1"/>
  <c r="L12" i="115"/>
  <c r="L13" i="115" s="1"/>
  <c r="J12" i="115"/>
  <c r="J13" i="115" s="1"/>
  <c r="H12" i="115"/>
  <c r="H13" i="115" s="1"/>
  <c r="D12" i="115"/>
  <c r="D13" i="115" s="1"/>
  <c r="B2" i="115"/>
  <c r="C2" i="114"/>
  <c r="E15" i="108"/>
  <c r="R15" i="108" s="1"/>
  <c r="E14" i="108"/>
  <c r="R14" i="108" s="1"/>
  <c r="H20" i="110" l="1"/>
  <c r="Q20" i="110"/>
  <c r="Q22" i="110" s="1"/>
  <c r="Y20" i="116"/>
  <c r="Y19" i="116"/>
  <c r="Y21" i="116" s="1"/>
  <c r="Y27" i="116"/>
  <c r="Y28" i="116" s="1"/>
  <c r="K12" i="80"/>
  <c r="Q39" i="97"/>
  <c r="Q49" i="97"/>
  <c r="Q21" i="97"/>
  <c r="Q33" i="97"/>
  <c r="Q37" i="97"/>
  <c r="Q17" i="97"/>
  <c r="Q25" i="97"/>
  <c r="Q41" i="97"/>
  <c r="D50" i="97"/>
  <c r="D9" i="80" s="1"/>
  <c r="R23" i="94"/>
  <c r="J20" i="80" s="1"/>
  <c r="S22" i="94"/>
  <c r="K15" i="117"/>
  <c r="C6" i="117" s="1"/>
  <c r="H22" i="110"/>
  <c r="Q13" i="97"/>
  <c r="Q24" i="97"/>
  <c r="Q29" i="97"/>
  <c r="Q40" i="97"/>
  <c r="Q45" i="97"/>
  <c r="Q48" i="97"/>
  <c r="Q47" i="97"/>
  <c r="Q44" i="97"/>
  <c r="Q43" i="97"/>
  <c r="Q36" i="97"/>
  <c r="Q32" i="97"/>
  <c r="Q31" i="97"/>
  <c r="Q28" i="97"/>
  <c r="Q27" i="97"/>
  <c r="Q20" i="97"/>
  <c r="Q16" i="97"/>
  <c r="Q15" i="97"/>
  <c r="Q12" i="97"/>
  <c r="W21" i="116"/>
  <c r="Q21" i="116"/>
  <c r="Q23" i="116" s="1"/>
  <c r="Q30" i="116" s="1"/>
  <c r="W23" i="116"/>
  <c r="W30" i="116" s="1"/>
  <c r="H21" i="116"/>
  <c r="H23" i="116" s="1"/>
  <c r="H30" i="116" s="1"/>
  <c r="N21" i="116"/>
  <c r="N23" i="116" s="1"/>
  <c r="N30" i="116" s="1"/>
  <c r="K21" i="116"/>
  <c r="K23" i="116" s="1"/>
  <c r="K30" i="116" s="1"/>
  <c r="T21" i="116"/>
  <c r="T23" i="116" s="1"/>
  <c r="T30" i="116" s="1"/>
  <c r="Y19" i="110"/>
  <c r="Y17" i="110"/>
  <c r="W20" i="110"/>
  <c r="W22" i="110" s="1"/>
  <c r="W29" i="110" s="1"/>
  <c r="J11" i="80" s="1"/>
  <c r="P50" i="97"/>
  <c r="J9" i="80" s="1"/>
  <c r="Q46" i="97"/>
  <c r="Q42" i="97"/>
  <c r="Q38" i="97"/>
  <c r="Q34" i="97"/>
  <c r="Q30" i="97"/>
  <c r="Q26" i="97"/>
  <c r="Q22" i="97"/>
  <c r="Q18" i="97"/>
  <c r="Q14" i="97"/>
  <c r="Q11" i="97"/>
  <c r="Q31" i="108"/>
  <c r="J7" i="80" s="1"/>
  <c r="R16" i="108"/>
  <c r="J30" i="90"/>
  <c r="J19" i="80" s="1"/>
  <c r="K17" i="80"/>
  <c r="J20" i="90"/>
  <c r="P20" i="90"/>
  <c r="E14" i="116"/>
  <c r="F15" i="115"/>
  <c r="E13" i="80" s="1"/>
  <c r="Q12" i="115"/>
  <c r="Q13" i="115" s="1"/>
  <c r="P15" i="115"/>
  <c r="J13" i="80" s="1"/>
  <c r="P13" i="115"/>
  <c r="Y18" i="110"/>
  <c r="N20" i="110"/>
  <c r="N22" i="110" s="1"/>
  <c r="K20" i="110"/>
  <c r="K22" i="110" s="1"/>
  <c r="N20" i="90"/>
  <c r="L20" i="90"/>
  <c r="M20" i="90"/>
  <c r="F19" i="90"/>
  <c r="F20" i="90" s="1"/>
  <c r="K20" i="90"/>
  <c r="R17" i="90" s="1"/>
  <c r="O20" i="90"/>
  <c r="H19" i="90"/>
  <c r="H20" i="90" s="1"/>
  <c r="E21" i="116"/>
  <c r="Y11" i="116"/>
  <c r="Y14" i="116" s="1"/>
  <c r="F28" i="116"/>
  <c r="L15" i="115"/>
  <c r="H13" i="80" s="1"/>
  <c r="N15" i="115"/>
  <c r="J15" i="115"/>
  <c r="G13" i="80" s="1"/>
  <c r="H15" i="115"/>
  <c r="F13" i="80" s="1"/>
  <c r="D15" i="115"/>
  <c r="D13" i="80" s="1"/>
  <c r="E20" i="110"/>
  <c r="T22" i="110"/>
  <c r="E13" i="110"/>
  <c r="D11" i="90"/>
  <c r="E11" i="90"/>
  <c r="F11" i="90"/>
  <c r="G11" i="90"/>
  <c r="H11" i="90"/>
  <c r="I11" i="90"/>
  <c r="F26" i="110"/>
  <c r="F27" i="110" s="1"/>
  <c r="I26" i="110"/>
  <c r="I27" i="110" s="1"/>
  <c r="U26" i="110"/>
  <c r="U27" i="110" s="1"/>
  <c r="C2" i="110"/>
  <c r="R26" i="110"/>
  <c r="O26" i="110"/>
  <c r="O27" i="110" s="1"/>
  <c r="B2" i="109"/>
  <c r="E23" i="116" l="1"/>
  <c r="E30" i="116" s="1"/>
  <c r="Q15" i="115"/>
  <c r="C6" i="115" s="1"/>
  <c r="I13" i="80"/>
  <c r="K13" i="80"/>
  <c r="L27" i="110"/>
  <c r="K29" i="110" s="1"/>
  <c r="F11" i="80" s="1"/>
  <c r="Y26" i="110"/>
  <c r="T29" i="110"/>
  <c r="I11" i="80" s="1"/>
  <c r="E22" i="110"/>
  <c r="E29" i="110" s="1"/>
  <c r="D11" i="80" s="1"/>
  <c r="Y23" i="116"/>
  <c r="Y30" i="116" s="1"/>
  <c r="H29" i="110"/>
  <c r="E11" i="80" s="1"/>
  <c r="N29" i="110"/>
  <c r="G11" i="80" s="1"/>
  <c r="R27" i="110"/>
  <c r="Q29" i="110" s="1"/>
  <c r="H11" i="80" s="1"/>
  <c r="C6" i="116" l="1"/>
  <c r="K11" i="80"/>
  <c r="Y27" i="110"/>
  <c r="C6" i="110" s="1"/>
  <c r="C37" i="11"/>
  <c r="B2" i="97"/>
  <c r="B2" i="105"/>
  <c r="O23" i="108"/>
  <c r="O29" i="108" s="1"/>
  <c r="M23" i="108"/>
  <c r="M29" i="108" s="1"/>
  <c r="K23" i="108"/>
  <c r="K29" i="108" s="1"/>
  <c r="I23" i="108"/>
  <c r="I29" i="108" s="1"/>
  <c r="G23" i="108"/>
  <c r="M19" i="108"/>
  <c r="K19" i="108"/>
  <c r="I19" i="108"/>
  <c r="G19" i="108"/>
  <c r="R13" i="108"/>
  <c r="R12" i="108"/>
  <c r="R11" i="108"/>
  <c r="E10" i="108"/>
  <c r="R10" i="108" s="1"/>
  <c r="R19" i="108" l="1"/>
  <c r="G29" i="108"/>
  <c r="G31" i="108" s="1"/>
  <c r="E7" i="80" s="1"/>
  <c r="R23" i="108"/>
  <c r="R29" i="108" s="1"/>
  <c r="I31" i="108"/>
  <c r="F7" i="80" s="1"/>
  <c r="O31" i="108"/>
  <c r="I7" i="80" s="1"/>
  <c r="K31" i="108"/>
  <c r="G7" i="80" s="1"/>
  <c r="M31" i="108"/>
  <c r="H7" i="80" s="1"/>
  <c r="E19" i="108"/>
  <c r="E29" i="108"/>
  <c r="R31" i="108" l="1"/>
  <c r="C6" i="108" s="1"/>
  <c r="E31" i="108"/>
  <c r="D7" i="80" s="1"/>
  <c r="K7" i="80" s="1"/>
  <c r="D26" i="105"/>
  <c r="D25" i="105"/>
  <c r="D24" i="105"/>
  <c r="D23" i="105"/>
  <c r="D27" i="105" l="1"/>
  <c r="D12" i="90"/>
  <c r="B5" i="82"/>
  <c r="B19" i="82"/>
  <c r="C2" i="94"/>
  <c r="C2" i="90"/>
  <c r="C2" i="79"/>
  <c r="B2" i="11"/>
  <c r="C2" i="80"/>
  <c r="C2" i="12"/>
  <c r="D19" i="80" l="1"/>
  <c r="D8" i="80"/>
  <c r="K8" i="80" s="1"/>
  <c r="C6" i="105"/>
  <c r="P21" i="94"/>
  <c r="N21" i="94"/>
  <c r="L21" i="94"/>
  <c r="J21" i="94"/>
  <c r="H21" i="94"/>
  <c r="F21" i="94"/>
  <c r="S21" i="94" l="1"/>
  <c r="E11" i="79"/>
  <c r="E12" i="79"/>
  <c r="E15" i="79"/>
  <c r="E18" i="80" s="1"/>
  <c r="E16" i="79"/>
  <c r="F18" i="80" s="1"/>
  <c r="E17" i="79"/>
  <c r="G18" i="80" s="1"/>
  <c r="E18" i="79"/>
  <c r="H18" i="80" s="1"/>
  <c r="E19" i="79"/>
  <c r="I18" i="80" s="1"/>
  <c r="E14" i="79"/>
  <c r="J18" i="94"/>
  <c r="H18" i="94"/>
  <c r="F17" i="94"/>
  <c r="S17" i="94" s="1"/>
  <c r="D18" i="80" l="1"/>
  <c r="E21" i="79"/>
  <c r="C6" i="79" s="1"/>
  <c r="P18" i="94"/>
  <c r="N18" i="94"/>
  <c r="L18" i="94"/>
  <c r="S18" i="94" l="1"/>
  <c r="F10" i="97"/>
  <c r="P14" i="94"/>
  <c r="N14" i="94"/>
  <c r="L14" i="94"/>
  <c r="J14" i="94"/>
  <c r="H14" i="94"/>
  <c r="F12" i="94"/>
  <c r="F14" i="94"/>
  <c r="F11" i="94"/>
  <c r="S11" i="94" s="1"/>
  <c r="F9" i="94"/>
  <c r="S9" i="94" s="1"/>
  <c r="S14" i="94" l="1"/>
  <c r="I12" i="90"/>
  <c r="H12" i="90"/>
  <c r="H30" i="90" s="1"/>
  <c r="G12" i="90"/>
  <c r="G30" i="90" s="1"/>
  <c r="G19" i="80" s="1"/>
  <c r="F12" i="90"/>
  <c r="F30" i="90" s="1"/>
  <c r="F19" i="80" s="1"/>
  <c r="E12" i="90"/>
  <c r="E30" i="90" l="1"/>
  <c r="K10" i="90"/>
  <c r="I30" i="90"/>
  <c r="I19" i="80" s="1"/>
  <c r="H19" i="80"/>
  <c r="K30" i="90" l="1"/>
  <c r="C6" i="90" s="1"/>
  <c r="E19" i="80"/>
  <c r="K19" i="80" s="1"/>
  <c r="J16" i="94"/>
  <c r="L16" i="94"/>
  <c r="N16" i="94"/>
  <c r="P16" i="94"/>
  <c r="H16" i="94"/>
  <c r="H19" i="94"/>
  <c r="J19" i="94"/>
  <c r="L19" i="94"/>
  <c r="N19" i="94"/>
  <c r="P19" i="94"/>
  <c r="N12" i="94"/>
  <c r="P12" i="94"/>
  <c r="J12" i="94"/>
  <c r="L12" i="94"/>
  <c r="H12" i="94"/>
  <c r="N10" i="94"/>
  <c r="P10" i="94"/>
  <c r="L10" i="94"/>
  <c r="H10" i="94"/>
  <c r="J10" i="94"/>
  <c r="F19" i="94"/>
  <c r="S10" i="94" l="1"/>
  <c r="S19" i="94"/>
  <c r="S16" i="94"/>
  <c r="S12" i="94"/>
  <c r="F20" i="94"/>
  <c r="H20" i="94"/>
  <c r="H23" i="94" s="1"/>
  <c r="E20" i="80" s="1"/>
  <c r="J20" i="94"/>
  <c r="J23" i="94" s="1"/>
  <c r="F20" i="80" s="1"/>
  <c r="L20" i="94"/>
  <c r="L23" i="94" s="1"/>
  <c r="G20" i="80" s="1"/>
  <c r="N20" i="94"/>
  <c r="N23" i="94" s="1"/>
  <c r="H20" i="80" s="1"/>
  <c r="P20" i="94"/>
  <c r="P23" i="94" s="1"/>
  <c r="I20" i="80" s="1"/>
  <c r="S20" i="94" l="1"/>
  <c r="F15" i="94"/>
  <c r="S15" i="94" s="1"/>
  <c r="F13" i="94"/>
  <c r="S13" i="94" s="1"/>
  <c r="S23" i="94" l="1"/>
  <c r="C6" i="94" s="1"/>
  <c r="F23" i="94"/>
  <c r="K18" i="80" l="1"/>
  <c r="E37" i="11"/>
  <c r="G37" i="11" l="1"/>
  <c r="D37" i="11"/>
  <c r="F37" i="11"/>
  <c r="N10" i="97"/>
  <c r="L10" i="97"/>
  <c r="J10" i="97"/>
  <c r="H10" i="97"/>
  <c r="Q10" i="97" l="1"/>
  <c r="Q50" i="97" s="1"/>
  <c r="L50" i="97"/>
  <c r="H9" i="80" s="1"/>
  <c r="J50" i="97"/>
  <c r="N50" i="97"/>
  <c r="I9" i="80" s="1"/>
  <c r="H50" i="97"/>
  <c r="F9" i="80" s="1"/>
  <c r="F50" i="97"/>
  <c r="E9" i="80" s="1"/>
  <c r="D10" i="109" l="1"/>
  <c r="D21" i="109" s="1"/>
  <c r="C6" i="97"/>
  <c r="I37" i="11"/>
  <c r="G9" i="80"/>
  <c r="E42" i="11" l="1"/>
  <c r="C6" i="11"/>
  <c r="K9" i="80"/>
  <c r="E10" i="109"/>
  <c r="I10" i="109"/>
  <c r="N10" i="109"/>
  <c r="R10" i="109"/>
  <c r="V10" i="109"/>
  <c r="Z10" i="109"/>
  <c r="AD10" i="109"/>
  <c r="J10" i="109"/>
  <c r="AJ10" i="109"/>
  <c r="AN10" i="109"/>
  <c r="AI10" i="109"/>
  <c r="F10" i="109"/>
  <c r="K10" i="109"/>
  <c r="O10" i="109"/>
  <c r="S10" i="109"/>
  <c r="W10" i="109"/>
  <c r="AA10" i="109"/>
  <c r="AE10" i="109"/>
  <c r="AG10" i="109"/>
  <c r="AK10" i="109"/>
  <c r="AO10" i="109"/>
  <c r="Y10" i="109"/>
  <c r="AQ10" i="109"/>
  <c r="AQ24" i="109" s="1"/>
  <c r="G10" i="109"/>
  <c r="L10" i="109"/>
  <c r="P10" i="109"/>
  <c r="T10" i="109"/>
  <c r="X10" i="109"/>
  <c r="AB10" i="109"/>
  <c r="AF10" i="109"/>
  <c r="AH10" i="109"/>
  <c r="AL10" i="109"/>
  <c r="AP10" i="109"/>
  <c r="H10" i="109"/>
  <c r="M10" i="109"/>
  <c r="Q10" i="109"/>
  <c r="U10" i="109"/>
  <c r="AC10" i="109"/>
  <c r="AM10" i="109"/>
  <c r="D23" i="109"/>
  <c r="D24" i="109"/>
  <c r="D22" i="109"/>
  <c r="D20" i="80"/>
  <c r="K20" i="80" s="1"/>
  <c r="AQ22" i="109" l="1"/>
  <c r="AQ23" i="109"/>
  <c r="AQ21" i="109"/>
  <c r="Q21" i="109"/>
  <c r="Q23" i="109"/>
  <c r="Q22" i="109"/>
  <c r="Q24" i="109"/>
  <c r="G22" i="109"/>
  <c r="G23" i="109"/>
  <c r="G24" i="109"/>
  <c r="G21" i="109"/>
  <c r="J21" i="109"/>
  <c r="J24" i="109"/>
  <c r="J23" i="109"/>
  <c r="J22" i="109"/>
  <c r="D25" i="109"/>
  <c r="M23" i="109"/>
  <c r="M21" i="109"/>
  <c r="M24" i="109"/>
  <c r="M22" i="109"/>
  <c r="AH23" i="109"/>
  <c r="AH24" i="109"/>
  <c r="AH21" i="109"/>
  <c r="AH22" i="109"/>
  <c r="T21" i="109"/>
  <c r="T23" i="109"/>
  <c r="T24" i="109"/>
  <c r="T22" i="109"/>
  <c r="AG21" i="109"/>
  <c r="AG22" i="109"/>
  <c r="AG23" i="109"/>
  <c r="AG24" i="109"/>
  <c r="S21" i="109"/>
  <c r="S22" i="109"/>
  <c r="S23" i="109"/>
  <c r="S24" i="109"/>
  <c r="AI23" i="109"/>
  <c r="AI21" i="109"/>
  <c r="AI22" i="109"/>
  <c r="AI24" i="109"/>
  <c r="AD22" i="109"/>
  <c r="AD23" i="109"/>
  <c r="AD21" i="109"/>
  <c r="AD24" i="109"/>
  <c r="N24" i="109"/>
  <c r="N23" i="109"/>
  <c r="N21" i="109"/>
  <c r="N22" i="109"/>
  <c r="AL24" i="109"/>
  <c r="AL21" i="109"/>
  <c r="AL22" i="109"/>
  <c r="AL23" i="109"/>
  <c r="AK23" i="109"/>
  <c r="AK21" i="109"/>
  <c r="AK22" i="109"/>
  <c r="AK24" i="109"/>
  <c r="F21" i="109"/>
  <c r="F23" i="109"/>
  <c r="F22" i="109"/>
  <c r="F24" i="109"/>
  <c r="AC23" i="109"/>
  <c r="AC24" i="109"/>
  <c r="AC21" i="109"/>
  <c r="AC22" i="109"/>
  <c r="H23" i="109"/>
  <c r="H22" i="109"/>
  <c r="H24" i="109"/>
  <c r="H21" i="109"/>
  <c r="P23" i="109"/>
  <c r="P22" i="109"/>
  <c r="P24" i="109"/>
  <c r="P21" i="109"/>
  <c r="Y24" i="109"/>
  <c r="Y22" i="109"/>
  <c r="Y23" i="109"/>
  <c r="Y21" i="109"/>
  <c r="AE24" i="109"/>
  <c r="AE21" i="109"/>
  <c r="AE22" i="109"/>
  <c r="AE23" i="109"/>
  <c r="O21" i="109"/>
  <c r="O23" i="109"/>
  <c r="O22" i="109"/>
  <c r="O24" i="109"/>
  <c r="AN22" i="109"/>
  <c r="AN24" i="109"/>
  <c r="AN23" i="109"/>
  <c r="AN21" i="109"/>
  <c r="Z21" i="109"/>
  <c r="Z24" i="109"/>
  <c r="Z22" i="109"/>
  <c r="Z23" i="109"/>
  <c r="I24" i="109"/>
  <c r="I22" i="109"/>
  <c r="I21" i="109"/>
  <c r="I23" i="109"/>
  <c r="AM23" i="109"/>
  <c r="AM24" i="109"/>
  <c r="AM22" i="109"/>
  <c r="AM21" i="109"/>
  <c r="X24" i="109"/>
  <c r="X22" i="109"/>
  <c r="X21" i="109"/>
  <c r="X23" i="109"/>
  <c r="W24" i="109"/>
  <c r="W21" i="109"/>
  <c r="W23" i="109"/>
  <c r="W22" i="109"/>
  <c r="R23" i="109"/>
  <c r="R24" i="109"/>
  <c r="R21" i="109"/>
  <c r="R22" i="109"/>
  <c r="AF21" i="109"/>
  <c r="AF22" i="109"/>
  <c r="AF23" i="109"/>
  <c r="AF24" i="109"/>
  <c r="AR10" i="109"/>
  <c r="U22" i="109"/>
  <c r="U23" i="109"/>
  <c r="U24" i="109"/>
  <c r="U21" i="109"/>
  <c r="AP21" i="109"/>
  <c r="AP24" i="109"/>
  <c r="AP22" i="109"/>
  <c r="AP23" i="109"/>
  <c r="AB24" i="109"/>
  <c r="AB21" i="109"/>
  <c r="AB22" i="109"/>
  <c r="AB23" i="109"/>
  <c r="L22" i="109"/>
  <c r="L24" i="109"/>
  <c r="L21" i="109"/>
  <c r="L23" i="109"/>
  <c r="AO21" i="109"/>
  <c r="AO23" i="109"/>
  <c r="AO24" i="109"/>
  <c r="AO22" i="109"/>
  <c r="AA21" i="109"/>
  <c r="AA22" i="109"/>
  <c r="AA24" i="109"/>
  <c r="AA23" i="109"/>
  <c r="K21" i="109"/>
  <c r="K24" i="109"/>
  <c r="K22" i="109"/>
  <c r="K23" i="109"/>
  <c r="AJ24" i="109"/>
  <c r="AJ21" i="109"/>
  <c r="AJ23" i="109"/>
  <c r="AJ22" i="109"/>
  <c r="V23" i="109"/>
  <c r="V24" i="109"/>
  <c r="V21" i="109"/>
  <c r="V22" i="109"/>
  <c r="E24" i="109"/>
  <c r="E23" i="109"/>
  <c r="E21" i="109"/>
  <c r="E22" i="109"/>
  <c r="E43" i="11"/>
  <c r="E45" i="11"/>
  <c r="E44" i="11"/>
  <c r="A1" i="15"/>
  <c r="AQ25" i="109" l="1"/>
  <c r="AR24" i="109"/>
  <c r="AR22" i="109"/>
  <c r="AF25" i="109"/>
  <c r="O25" i="109"/>
  <c r="F25" i="109"/>
  <c r="S25" i="109"/>
  <c r="T25" i="109"/>
  <c r="E25" i="109"/>
  <c r="V25" i="109"/>
  <c r="L25" i="109"/>
  <c r="Z25" i="109"/>
  <c r="AG25" i="109"/>
  <c r="AR23" i="109"/>
  <c r="AR21" i="109"/>
  <c r="AJ25" i="109"/>
  <c r="AB25" i="109"/>
  <c r="AM25" i="109"/>
  <c r="AN25" i="109"/>
  <c r="Y25" i="109"/>
  <c r="P25" i="109"/>
  <c r="H25" i="109"/>
  <c r="K25" i="109"/>
  <c r="AO25" i="109"/>
  <c r="AP25" i="109"/>
  <c r="R25" i="109"/>
  <c r="X25" i="109"/>
  <c r="I25" i="109"/>
  <c r="AC25" i="109"/>
  <c r="N25" i="109"/>
  <c r="AD25" i="109"/>
  <c r="AH25" i="109"/>
  <c r="J25" i="109"/>
  <c r="Q25" i="109"/>
  <c r="AA25" i="109"/>
  <c r="U25" i="109"/>
  <c r="W25" i="109"/>
  <c r="AE25" i="109"/>
  <c r="AK25" i="109"/>
  <c r="AL25" i="109"/>
  <c r="AI25" i="109"/>
  <c r="M25" i="109"/>
  <c r="G25" i="109"/>
  <c r="E46" i="11"/>
  <c r="AR25" i="109" l="1"/>
  <c r="E10" i="80"/>
  <c r="D10" i="80"/>
  <c r="K14" i="80" l="1"/>
  <c r="K10" i="80"/>
  <c r="D21" i="80"/>
  <c r="E21" i="80"/>
  <c r="G21" i="80"/>
  <c r="K16" i="80"/>
  <c r="H21" i="80"/>
  <c r="I21" i="80"/>
  <c r="F21" i="80"/>
  <c r="J21" i="80"/>
  <c r="K21" i="80" l="1"/>
  <c r="D19" i="82" l="1"/>
  <c r="L7" i="80"/>
</calcChain>
</file>

<file path=xl/sharedStrings.xml><?xml version="1.0" encoding="utf-8"?>
<sst xmlns="http://schemas.openxmlformats.org/spreadsheetml/2006/main" count="1170" uniqueCount="443">
  <si>
    <t> </t>
  </si>
  <si>
    <r>
      <t>Request for Proposals</t>
    </r>
    <r>
      <rPr>
        <sz val="14"/>
        <rFont val="Arial"/>
        <family val="2"/>
      </rPr>
      <t> </t>
    </r>
  </si>
  <si>
    <t>Converged Eligibility and Enrollment (E&amp;E) System and Appeals Management System (AMS)</t>
  </si>
  <si>
    <t>Attachment B</t>
  </si>
  <si>
    <t>Cost Proposal Form</t>
  </si>
  <si>
    <t xml:space="preserve">Table of Contents </t>
  </si>
  <si>
    <t>Bidder Name</t>
  </si>
  <si>
    <t>ID</t>
  </si>
  <si>
    <t>Worksheet Title</t>
  </si>
  <si>
    <t>Description</t>
  </si>
  <si>
    <t>TOC</t>
  </si>
  <si>
    <t>Table of Contents</t>
  </si>
  <si>
    <t>Table of Contents for Attachment B - Cost Proposal Form.</t>
  </si>
  <si>
    <t>Summary</t>
  </si>
  <si>
    <t xml:space="preserve">Worksheet provides a summary of all of Bidder's proposed costs. </t>
  </si>
  <si>
    <t>E&amp;E-PM</t>
  </si>
  <si>
    <t>Project Management (PM)</t>
  </si>
  <si>
    <t>Worksheet for PM deliverables, including the cost for creating and updating the deliverables.</t>
  </si>
  <si>
    <t>E&amp;E-TI</t>
  </si>
  <si>
    <t>Transition-In</t>
  </si>
  <si>
    <t>Worksheet for the Transition-In activities and deliverables</t>
  </si>
  <si>
    <t>E&amp;E-MO</t>
  </si>
  <si>
    <t>Maintenance and Operations (M&amp;O)</t>
  </si>
  <si>
    <t>Worksheet for M&amp;O costs for each Converged E&amp;E System and AMS component.</t>
  </si>
  <si>
    <t>E&amp;E-SI</t>
  </si>
  <si>
    <t>Converged E&amp;E System Implementation</t>
  </si>
  <si>
    <t>Worksheet for the design, development, and implementation (DDI) of the Converged E&amp;E System.</t>
  </si>
  <si>
    <t>E&amp;E-TRN</t>
  </si>
  <si>
    <t>Training</t>
  </si>
  <si>
    <t>Worksheet for costs associated with training.</t>
  </si>
  <si>
    <t>E&amp;E-OCM</t>
  </si>
  <si>
    <t>Organizational Change Management (OCM)</t>
  </si>
  <si>
    <t>Worksheet for costs associated with OCM.</t>
  </si>
  <si>
    <t>E&amp;E-CBT</t>
  </si>
  <si>
    <t>Capacity-Based Teams (CBT)</t>
  </si>
  <si>
    <t>Worksheet for costs associated with each CBT.</t>
  </si>
  <si>
    <t>E&amp;E-MAJ</t>
  </si>
  <si>
    <t>Major System Updates</t>
  </si>
  <si>
    <t>Worksheet for hourly rates per roles that will support the major system updates. The annual major system update budget is equal to ten percent (10%) of the base Contract not including Enhancements.</t>
  </si>
  <si>
    <t>E&amp;E-EN</t>
  </si>
  <si>
    <t xml:space="preserve">Enhancements  </t>
  </si>
  <si>
    <t xml:space="preserve">Worksheet for hourly rates per role to be used for enhancements. The annual enhancement budget is equal to ten percent (10%) of the base Contract value. </t>
  </si>
  <si>
    <t>E&amp;E-KPI OKR</t>
  </si>
  <si>
    <t>Key Performance Indicators (KPIs) and Objectives and Key Results (OKRs)</t>
  </si>
  <si>
    <t>Worksheet for costs associated with KPIs and OKRs.</t>
  </si>
  <si>
    <t>E&amp;E-TO</t>
  </si>
  <si>
    <t xml:space="preserve">Transition-Out </t>
  </si>
  <si>
    <t>Worksheet for Transition-Out activities and deliverables.</t>
  </si>
  <si>
    <t>E&amp;E-OF</t>
  </si>
  <si>
    <t>Office Facility</t>
  </si>
  <si>
    <t>Worksheet for costs associated with the planning, build out, and operation of the office facility.</t>
  </si>
  <si>
    <t>E&amp;E-IT</t>
  </si>
  <si>
    <t>Information Technology</t>
  </si>
  <si>
    <t xml:space="preserve">Worksheet for software procurement, licensing, and workstation equipment. </t>
  </si>
  <si>
    <t>E&amp;E-SP</t>
  </si>
  <si>
    <t>Security &amp; Privacy</t>
  </si>
  <si>
    <t>Worksheet for security and privacy deliverables, including the cost for creating and updating the deliverables.</t>
  </si>
  <si>
    <t>Signature</t>
  </si>
  <si>
    <t>Cost Proposal Signature</t>
  </si>
  <si>
    <t>Worksheet for the Bidder's Authorized Signature.</t>
  </si>
  <si>
    <t>Instructions, Assumptions, and Notes</t>
  </si>
  <si>
    <r>
      <rPr>
        <b/>
        <u/>
        <sz val="10"/>
        <rFont val="Arial"/>
        <family val="2"/>
      </rPr>
      <t>Assumptions</t>
    </r>
    <r>
      <rPr>
        <b/>
        <sz val="10"/>
        <rFont val="Arial"/>
        <family val="2"/>
      </rPr>
      <t xml:space="preserve">
- Unspent funds from prior Contract years may be moved forward to subsequent Contract years and may be reallocated to another pricing element.
</t>
    </r>
    <r>
      <rPr>
        <b/>
        <u/>
        <sz val="10"/>
        <rFont val="Arial"/>
        <family val="2"/>
      </rPr>
      <t>Notes</t>
    </r>
    <r>
      <rPr>
        <b/>
        <sz val="10"/>
        <rFont val="Arial"/>
        <family val="2"/>
      </rPr>
      <t xml:space="preserve">
1. The budget for major system upgrades will be calculated as ten percent (10%) of the base Contract value excluding enhancements.
2. The budget for enhancements will be calculated as ten percent (10%) of the base Contract value.</t>
    </r>
  </si>
  <si>
    <t>Pricing Element</t>
  </si>
  <si>
    <t>Year 1</t>
  </si>
  <si>
    <t>Year 2</t>
  </si>
  <si>
    <t>Year 3</t>
  </si>
  <si>
    <t>Year 4</t>
  </si>
  <si>
    <t>Year 5</t>
  </si>
  <si>
    <t>Year 6</t>
  </si>
  <si>
    <t>Year 7</t>
  </si>
  <si>
    <t>Total</t>
  </si>
  <si>
    <t>Project Management</t>
  </si>
  <si>
    <t>Capacity-Based Teams (CBTs)</t>
  </si>
  <si>
    <r>
      <t>Enhancements</t>
    </r>
    <r>
      <rPr>
        <vertAlign val="superscript"/>
        <sz val="10"/>
        <color theme="1"/>
        <rFont val="Arial"/>
        <family val="2"/>
      </rPr>
      <t>2</t>
    </r>
  </si>
  <si>
    <t>E&amp;E KPI OKR</t>
  </si>
  <si>
    <t>Transition-Out</t>
  </si>
  <si>
    <t xml:space="preserve">Total: </t>
  </si>
  <si>
    <t>Rates</t>
  </si>
  <si>
    <t>Implementation Hourly Rates</t>
  </si>
  <si>
    <t xml:space="preserve">Population Migration Rate Card (Option 2) </t>
  </si>
  <si>
    <t>Staff Position</t>
  </si>
  <si>
    <t xml:space="preserve">Populations Migration Rates (Option 1) </t>
  </si>
  <si>
    <t xml:space="preserve">Year 1 </t>
  </si>
  <si>
    <t xml:space="preserve">Year 2 </t>
  </si>
  <si>
    <t xml:space="preserve">Year 3 </t>
  </si>
  <si>
    <t xml:space="preserve">Year 4 </t>
  </si>
  <si>
    <t xml:space="preserve">Year 5 </t>
  </si>
  <si>
    <t>Key Positions</t>
  </si>
  <si>
    <t>Project Executive</t>
  </si>
  <si>
    <t>Project Director</t>
  </si>
  <si>
    <t>PMO Manager / Scrum Lead</t>
  </si>
  <si>
    <t xml:space="preserve">M&amp;O Manager </t>
  </si>
  <si>
    <t>Application Manager</t>
  </si>
  <si>
    <t>Technical Manager</t>
  </si>
  <si>
    <t>Security Manager</t>
  </si>
  <si>
    <t xml:space="preserve">Data Manager </t>
  </si>
  <si>
    <t>Testing Manager</t>
  </si>
  <si>
    <t>Functional Manager / Product Manager</t>
  </si>
  <si>
    <t>Non Key Roles</t>
  </si>
  <si>
    <t>System Architect/Engineer</t>
  </si>
  <si>
    <t>Usability Expert</t>
  </si>
  <si>
    <t>Security Analyst</t>
  </si>
  <si>
    <t>Senior Programmer/Developer</t>
  </si>
  <si>
    <t>Programmer/Developer</t>
  </si>
  <si>
    <t>Senior System Administrator</t>
  </si>
  <si>
    <t>System Administrator</t>
  </si>
  <si>
    <t>Senior Database Administrator</t>
  </si>
  <si>
    <t>Database Administrator</t>
  </si>
  <si>
    <t>Senior Database Analyst</t>
  </si>
  <si>
    <t>Database Analyst</t>
  </si>
  <si>
    <t>Senior System Tester</t>
  </si>
  <si>
    <t>System Tester</t>
  </si>
  <si>
    <t>Senior Trainer</t>
  </si>
  <si>
    <t>Trainer</t>
  </si>
  <si>
    <t>Senior Technical Analyst</t>
  </si>
  <si>
    <t>Technical Analyst</t>
  </si>
  <si>
    <t>Senior Business Analyst</t>
  </si>
  <si>
    <r>
      <t>Business Analyst</t>
    </r>
    <r>
      <rPr>
        <sz val="10"/>
        <color theme="1"/>
        <rFont val="Arial"/>
        <family val="2"/>
      </rPr>
      <t>  </t>
    </r>
  </si>
  <si>
    <t>Senior Technical Writer</t>
  </si>
  <si>
    <t>Reports Developer</t>
  </si>
  <si>
    <t>Agile Coach</t>
  </si>
  <si>
    <r>
      <t>Scrum Master</t>
    </r>
    <r>
      <rPr>
        <sz val="10"/>
        <color theme="1"/>
        <rFont val="Arial"/>
        <family val="2"/>
      </rPr>
      <t>  </t>
    </r>
  </si>
  <si>
    <t>Data Analytics Scientist</t>
  </si>
  <si>
    <r>
      <t>Release Training Engineer (RTE)</t>
    </r>
    <r>
      <rPr>
        <sz val="10"/>
        <color rgb="FF000000"/>
        <rFont val="Arial"/>
        <family val="2"/>
      </rPr>
      <t> </t>
    </r>
    <r>
      <rPr>
        <sz val="10"/>
        <color theme="1"/>
        <rFont val="Arial"/>
        <family val="2"/>
      </rPr>
      <t> </t>
    </r>
  </si>
  <si>
    <r>
      <rPr>
        <b/>
        <u/>
        <sz val="10"/>
        <color rgb="FF000000"/>
        <rFont val="Arial"/>
        <family val="2"/>
      </rPr>
      <t xml:space="preserve">Instructions
</t>
    </r>
    <r>
      <rPr>
        <b/>
        <sz val="10"/>
        <color rgb="FF000000"/>
        <rFont val="Arial"/>
        <family val="2"/>
      </rPr>
      <t xml:space="preserve">1. The Bidder must input values into the yellow cells, including the cost per submission of each listed deliverable.
2. If there is no cost associated with a yellow cell, enter "0" (zero).
3. Cells that are greyed out are not applicable.
</t>
    </r>
    <r>
      <rPr>
        <b/>
        <u/>
        <sz val="10"/>
        <color rgb="FF000000"/>
        <rFont val="Arial"/>
        <family val="2"/>
      </rPr>
      <t xml:space="preserve">Assumptions
</t>
    </r>
    <r>
      <rPr>
        <b/>
        <sz val="10"/>
        <color rgb="FF000000"/>
        <rFont val="Arial"/>
        <family val="2"/>
      </rPr>
      <t xml:space="preserve">- The Bidder's costs must include the level of effort (i.e., activities and tasks) to create and maintain the listed deliverables.
</t>
    </r>
    <r>
      <rPr>
        <b/>
        <u/>
        <sz val="10"/>
        <color rgb="FF000000"/>
        <rFont val="Arial"/>
        <family val="2"/>
      </rPr>
      <t xml:space="preserve">Notes
</t>
    </r>
    <r>
      <rPr>
        <b/>
        <sz val="10"/>
        <color rgb="FF000000"/>
        <rFont val="Arial"/>
        <family val="2"/>
      </rPr>
      <t>1. The total PM cost must not exceed twenty percent (20%) of the contract value.
2. In the case that the actual number of submissions of a deliverable differs from the expected number of submissions, the Contractor's payment must depend on the actual number of submissions.
3. Any reference to the Project Management Plan includes the sub-management plans detailed in this RFP and the OHIP Project Management Standard.
4. Refer to the RFP for the timing of initial submissions and updates of deliverables.
5. The fixed deliverable cost is inclusive of all status reports for the month. At the end of the month, the Contractor can invoice for all status reports completed in that period.</t>
    </r>
  </si>
  <si>
    <r>
      <t>Total PM Cost</t>
    </r>
    <r>
      <rPr>
        <b/>
        <vertAlign val="superscript"/>
        <sz val="12"/>
        <color theme="0"/>
        <rFont val="Arial"/>
        <family val="2"/>
      </rPr>
      <t>1</t>
    </r>
  </si>
  <si>
    <t>#</t>
  </si>
  <si>
    <r>
      <t>Deliverable</t>
    </r>
    <r>
      <rPr>
        <b/>
        <vertAlign val="superscript"/>
        <sz val="12"/>
        <color theme="0"/>
        <rFont val="Arial"/>
        <family val="2"/>
      </rPr>
      <t>2</t>
    </r>
  </si>
  <si>
    <r>
      <t xml:space="preserve">Frequency </t>
    </r>
    <r>
      <rPr>
        <b/>
        <vertAlign val="superscript"/>
        <sz val="12"/>
        <color theme="0"/>
        <rFont val="Arial"/>
        <family val="2"/>
      </rPr>
      <t>4</t>
    </r>
  </si>
  <si>
    <t>Year 1
Cost per Submission</t>
  </si>
  <si>
    <t xml:space="preserve">Year 1
Annual 
Cost </t>
  </si>
  <si>
    <t>Year 2
Cost per Submission</t>
  </si>
  <si>
    <t xml:space="preserve">Year 2
Annual 
Cost </t>
  </si>
  <si>
    <t>Year 3
Cost per Submission</t>
  </si>
  <si>
    <t xml:space="preserve">Year 3
Annual 
Cost </t>
  </si>
  <si>
    <t>Year 4
Cost per Submission</t>
  </si>
  <si>
    <t xml:space="preserve">Year 4
Annual 
Cost </t>
  </si>
  <si>
    <t>Year 5
Cost per Submission</t>
  </si>
  <si>
    <t xml:space="preserve">Year 5
Annual 
Cost </t>
  </si>
  <si>
    <t>Year 6
Cost per Submission</t>
  </si>
  <si>
    <t xml:space="preserve">Year 6
Annual 
Cost </t>
  </si>
  <si>
    <t>Year 7
Cost per Submission</t>
  </si>
  <si>
    <t xml:space="preserve">Year 7
Annual 
Cost </t>
  </si>
  <si>
    <t>Total 
Cost</t>
  </si>
  <si>
    <t>Initial Submission</t>
  </si>
  <si>
    <t>Engagement Kickoff Meeting/Presentation</t>
  </si>
  <si>
    <t>One-Time</t>
  </si>
  <si>
    <t>Project Roadmap - Initial Submission</t>
  </si>
  <si>
    <r>
      <t xml:space="preserve">Updated Project Management Plan - Initial Submission </t>
    </r>
    <r>
      <rPr>
        <b/>
        <vertAlign val="superscript"/>
        <sz val="10"/>
        <color rgb="FF000000"/>
        <rFont val="Arial"/>
        <family val="2"/>
      </rPr>
      <t>3</t>
    </r>
  </si>
  <si>
    <t>Integrated Master Schedule - Initial Submission</t>
  </si>
  <si>
    <t>Contract Management Plan - Initial Submission</t>
  </si>
  <si>
    <t>Deliverable Management Plan - Initial Submission</t>
  </si>
  <si>
    <t>Contract Closeout Plan</t>
  </si>
  <si>
    <t>Contract Closeout Documentation</t>
  </si>
  <si>
    <t xml:space="preserve">Initial Submission Sub-Total  </t>
  </si>
  <si>
    <t>Year 1:</t>
  </si>
  <si>
    <t>Year 2:</t>
  </si>
  <si>
    <t>Year 3:</t>
  </si>
  <si>
    <t>Year 4:</t>
  </si>
  <si>
    <t>Year 5:</t>
  </si>
  <si>
    <t>Year 6:</t>
  </si>
  <si>
    <t>Year 7:</t>
  </si>
  <si>
    <t>Monthly
Cost</t>
  </si>
  <si>
    <t>Reoccurring Submissions</t>
  </si>
  <si>
    <t>Project Roadmap - Quarterly Updates</t>
  </si>
  <si>
    <t>Monthly</t>
  </si>
  <si>
    <r>
      <t>Project Management Plan</t>
    </r>
    <r>
      <rPr>
        <b/>
        <vertAlign val="superscript"/>
        <sz val="10"/>
        <color rgb="FF000000"/>
        <rFont val="Arial"/>
        <family val="2"/>
      </rPr>
      <t>3</t>
    </r>
    <r>
      <rPr>
        <b/>
        <sz val="10"/>
        <color rgb="FF000000"/>
        <rFont val="Arial"/>
        <family val="2"/>
      </rPr>
      <t xml:space="preserve"> - Quarterly Updates</t>
    </r>
  </si>
  <si>
    <t>Integrated Master Schedule - Monthly Updates</t>
  </si>
  <si>
    <t>Contract Management Plan - Quarterly Submission</t>
  </si>
  <si>
    <t>Deliverable Management Plan - Quarterly Submission</t>
  </si>
  <si>
    <r>
      <t>Status Reporting (i.e., Weekly, Monthly)</t>
    </r>
    <r>
      <rPr>
        <b/>
        <vertAlign val="superscript"/>
        <sz val="10"/>
        <color rgb="FF000000"/>
        <rFont val="Arial"/>
        <family val="2"/>
      </rPr>
      <t>5</t>
    </r>
  </si>
  <si>
    <t xml:space="preserve">Reoccurring Submissions Sub-Total   </t>
  </si>
  <si>
    <t xml:space="preserve">Project Management Deliverable Total   </t>
  </si>
  <si>
    <r>
      <rPr>
        <b/>
        <u/>
        <sz val="10"/>
        <rFont val="Arial"/>
        <family val="2"/>
      </rPr>
      <t>Instructions</t>
    </r>
    <r>
      <rPr>
        <b/>
        <sz val="10"/>
        <rFont val="Arial"/>
        <family val="2"/>
      </rPr>
      <t xml:space="preserve">
1. The Bidder must input values into the yellow cells, including the cost for the transition in of each Transition-In component.
2. If there is no cost associated with a yellow cell, enter "0" (zero).
</t>
    </r>
    <r>
      <rPr>
        <b/>
        <u/>
        <sz val="10"/>
        <rFont val="Arial"/>
        <family val="2"/>
      </rPr>
      <t>Assumptions</t>
    </r>
    <r>
      <rPr>
        <b/>
        <sz val="10"/>
        <rFont val="Arial"/>
        <family val="2"/>
      </rPr>
      <t xml:space="preserve">
- The Bidder's costs must include the level of effort (i.e., activities and tasks) to transition in the specified Transition-In component.
</t>
    </r>
    <r>
      <rPr>
        <b/>
        <u/>
        <sz val="10"/>
        <rFont val="Arial"/>
        <family val="2"/>
      </rPr>
      <t xml:space="preserve">Notes
</t>
    </r>
    <r>
      <rPr>
        <b/>
        <sz val="10"/>
        <rFont val="Arial"/>
        <family val="2"/>
      </rPr>
      <t>N/A</t>
    </r>
  </si>
  <si>
    <t>Total Transition-In Cost</t>
  </si>
  <si>
    <t>Deliverables</t>
  </si>
  <si>
    <t>Cost</t>
  </si>
  <si>
    <t>Transition-In Knowledge Transfer Plan</t>
  </si>
  <si>
    <t>Transition-In Management Plan (TIMP)</t>
  </si>
  <si>
    <t>Transition-In Schedule</t>
  </si>
  <si>
    <t>Transition-In Weekly Status Reports</t>
  </si>
  <si>
    <t>Transition-In System Architecture Assessment Report</t>
  </si>
  <si>
    <t>System Architecture Evolution Roadmap</t>
  </si>
  <si>
    <t>Transition-In Project Management (PM) Plan</t>
  </si>
  <si>
    <t>Transition-In Design, Development, and Implementation (DDI) Plan</t>
  </si>
  <si>
    <t>Transition-In M&amp;O Plan</t>
  </si>
  <si>
    <t>Transition-In Readiness Reviews</t>
  </si>
  <si>
    <t>Transition-In Plan Execution</t>
  </si>
  <si>
    <t>Deliverable Payment Milestones</t>
  </si>
  <si>
    <t>Payment Percentage</t>
  </si>
  <si>
    <t>Payment</t>
  </si>
  <si>
    <t xml:space="preserve">Payments will be made when the following deliverables are approved by the Department. </t>
  </si>
  <si>
    <t xml:space="preserve">TIMP
Transition-In Schedule 
Transition-In Status Reports during initiation </t>
  </si>
  <si>
    <t>Transition-In Knowledge Transfer Plan 
Transition-In System Architecture Assessment Report
Transition-In PM Plan
Transition-In M&amp;O Plan
Transition-In DDI Plan
Transition-In Weekly Meeting Agendas/Minutes and Status Reports
TIMP and Transition-In Schedule updates</t>
  </si>
  <si>
    <t>Transition-In PM, M&amp;O, and DDI Plan Execution 
System Architecture Evolution Roadmap
Transition-In Weekly Status Reports
TIMP and Transition-In Schedule updates</t>
  </si>
  <si>
    <t>Transition-In Readiness Reviews
All Transition-In SLAs are met by the Contractor.
Transition-In Weekly Status Reports
TIMP and Transition-In Schedule updates</t>
  </si>
  <si>
    <t>Total Payment for Transition-In</t>
  </si>
  <si>
    <t>Total M&amp;O Cost</t>
  </si>
  <si>
    <t>Component</t>
  </si>
  <si>
    <t>Total
Cost</t>
  </si>
  <si>
    <r>
      <t>Monthly 
Cost</t>
    </r>
    <r>
      <rPr>
        <vertAlign val="superscript"/>
        <sz val="12"/>
        <color theme="0"/>
        <rFont val="Arial"/>
        <family val="2"/>
      </rPr>
      <t>3</t>
    </r>
  </si>
  <si>
    <t>Annual 
Cost</t>
  </si>
  <si>
    <t>AMS</t>
  </si>
  <si>
    <t>Converged E&amp;E System</t>
  </si>
  <si>
    <t>API Gateway</t>
  </si>
  <si>
    <t>Appeals​</t>
  </si>
  <si>
    <t>Assistor Portal​</t>
  </si>
  <si>
    <t>Business Rules Engine</t>
  </si>
  <si>
    <t>Chat Bot</t>
  </si>
  <si>
    <t>Core Framework</t>
  </si>
  <si>
    <t>Data Collection​</t>
  </si>
  <si>
    <t>Data Fabric</t>
  </si>
  <si>
    <t>DevSecOps</t>
  </si>
  <si>
    <t>Document Management Service</t>
  </si>
  <si>
    <t>Document Management​</t>
  </si>
  <si>
    <t>Eligibility​</t>
  </si>
  <si>
    <t>Employer Portal</t>
  </si>
  <si>
    <t>Enrollment​</t>
  </si>
  <si>
    <t>HMID</t>
  </si>
  <si>
    <t>Infrastructure Services</t>
  </si>
  <si>
    <t>Intake​</t>
  </si>
  <si>
    <t>Interface: Communication​</t>
  </si>
  <si>
    <t>Interface: Customer Service​</t>
  </si>
  <si>
    <t>Interface: EDW​</t>
  </si>
  <si>
    <t>Interface: eMedNY​</t>
  </si>
  <si>
    <t>Interface: Verifications​</t>
  </si>
  <si>
    <t>Internal “Interfaces” with NYSOH Functionality​</t>
  </si>
  <si>
    <t>Issuer Portal​</t>
  </si>
  <si>
    <t>Lakehouse</t>
  </si>
  <si>
    <t>Login/IAM​</t>
  </si>
  <si>
    <t>Master Data Management​</t>
  </si>
  <si>
    <t>Member Portal​</t>
  </si>
  <si>
    <t>Notices​</t>
  </si>
  <si>
    <t>Notice Engine</t>
  </si>
  <si>
    <t>NYSOH Interfaces</t>
  </si>
  <si>
    <t>Partner Portal</t>
  </si>
  <si>
    <t>Referrals​</t>
  </si>
  <si>
    <t>Reports</t>
  </si>
  <si>
    <t>Search​</t>
  </si>
  <si>
    <t>Security/Compliance</t>
  </si>
  <si>
    <t>SFTP/ACE</t>
  </si>
  <si>
    <t>Task Management</t>
  </si>
  <si>
    <t>Worker Portal</t>
  </si>
  <si>
    <r>
      <rPr>
        <b/>
        <u/>
        <sz val="10"/>
        <rFont val="Arial"/>
        <family val="2"/>
      </rPr>
      <t xml:space="preserve">Instructions
</t>
    </r>
    <r>
      <rPr>
        <b/>
        <sz val="10"/>
        <rFont val="Arial"/>
        <family val="2"/>
      </rPr>
      <t xml:space="preserve">1. The Bidder must input values into the yellow cells, including the cost for implementing each Converged E&amp;E System component in a production environment.
2. If there is no cost associated with a yellow cell, enter "0" (zero).
</t>
    </r>
    <r>
      <rPr>
        <b/>
        <u/>
        <sz val="10"/>
        <rFont val="Arial"/>
        <family val="2"/>
      </rPr>
      <t xml:space="preserve">Assumptions
</t>
    </r>
    <r>
      <rPr>
        <b/>
        <sz val="10"/>
        <rFont val="Arial"/>
        <family val="2"/>
      </rPr>
      <t xml:space="preserve">-The Bidder's fixed fee Implementation Costs for each Converged E&amp;E System component must include all costs related to the operation of the Platform. This includes activities, tasks, and necessary licensing for hosting on AWS, as well as costs associated with the design, development, and implementation (DDI) of each component. Additionally, it should cover costs for deploying the component into a production environment and for creating and maintaining the required Solution Development Life Cycle (SDLC) deliverables.
</t>
    </r>
    <r>
      <rPr>
        <b/>
        <u/>
        <sz val="10"/>
        <rFont val="Arial"/>
        <family val="2"/>
      </rPr>
      <t xml:space="preserve">Notes
</t>
    </r>
    <r>
      <rPr>
        <b/>
        <sz val="10"/>
        <rFont val="Arial"/>
        <family val="2"/>
      </rPr>
      <t>1. Some of the components will have already been developed by the Incumbent Contractor to support the MECM System. For such components, the DDI cost must only be for changes to those components to support the net-new functionality required for the Converged E&amp;E System.
2. The overall implementation cost is spread evenly over Years 1 and 2 of the Contract term. Payment will only be made once all deliverables for each SDLC phase have been completed and approved by the Department.
3. Deliverables that must be submitted by the Contractor for each SDLC Phase are detailed in Section 5.10.4 - Converged Eligibility and Enrollment System Implementation Payment of this RFP.</t>
    </r>
  </si>
  <si>
    <t>Total System Implementation Cost</t>
  </si>
  <si>
    <t>Converged E&amp;E System DDI</t>
  </si>
  <si>
    <t>Total Cost</t>
  </si>
  <si>
    <r>
      <t>Component</t>
    </r>
    <r>
      <rPr>
        <b/>
        <vertAlign val="superscript"/>
        <sz val="12"/>
        <color theme="0"/>
        <rFont val="Arial"/>
        <family val="2"/>
      </rPr>
      <t>1</t>
    </r>
  </si>
  <si>
    <r>
      <t>Implementation Cost</t>
    </r>
    <r>
      <rPr>
        <b/>
        <vertAlign val="superscript"/>
        <sz val="12"/>
        <color theme="0"/>
        <rFont val="Arial"/>
        <family val="2"/>
      </rPr>
      <t>2</t>
    </r>
  </si>
  <si>
    <t>Implementation Phase</t>
  </si>
  <si>
    <t>Scope Prioritization</t>
  </si>
  <si>
    <t>Iterative Design &amp; Development</t>
  </si>
  <si>
    <t>Testing</t>
  </si>
  <si>
    <t>Deployment &amp; Hypercare</t>
  </si>
  <si>
    <t>Interfaces</t>
  </si>
  <si>
    <t xml:space="preserve">Total    </t>
  </si>
  <si>
    <t>The payment milestones for the Converged E&amp;E System Implementation scope of work include:</t>
  </si>
  <si>
    <t>Payment Milestones</t>
  </si>
  <si>
    <t>Payment
Amount</t>
  </si>
  <si>
    <r>
      <t>Payments will be made when the following SDLC phase tasks/activities are complete and the associated deliverables are approved by the Department.</t>
    </r>
    <r>
      <rPr>
        <vertAlign val="superscript"/>
        <sz val="11"/>
        <color theme="0"/>
        <rFont val="Arial"/>
        <family val="2"/>
      </rPr>
      <t>3</t>
    </r>
  </si>
  <si>
    <r>
      <rPr>
        <b/>
        <u/>
        <sz val="10"/>
        <rFont val="Arial"/>
        <family val="2"/>
      </rPr>
      <t>Instructions</t>
    </r>
    <r>
      <rPr>
        <b/>
        <sz val="10"/>
        <rFont val="Arial"/>
        <family val="2"/>
      </rPr>
      <t xml:space="preserve">
1. The Bidder must input values into the yellow cells, including:
  - Hourly rates, based on the training category, per month for the term of contract.
2. The Bidder must input values into the yellow cells, including the cost per submission of each listed deliverable.
3. If there is no unit cost or hours associated with a yellow cell, enter "0" (zero).
4. Cells that are greyed out are not applicable.
</t>
    </r>
    <r>
      <rPr>
        <b/>
        <u/>
        <sz val="10"/>
        <rFont val="Arial"/>
        <family val="2"/>
      </rPr>
      <t>Assumptions</t>
    </r>
    <r>
      <rPr>
        <b/>
        <sz val="10"/>
        <rFont val="Arial"/>
        <family val="2"/>
      </rPr>
      <t xml:space="preserve">
- Unused funds in prior Contract years for supplemental training costs may be moved forward to subsequent Contract years.
</t>
    </r>
    <r>
      <rPr>
        <b/>
        <u/>
        <sz val="10"/>
        <rFont val="Arial"/>
        <family val="2"/>
      </rPr>
      <t>Notes</t>
    </r>
    <r>
      <rPr>
        <b/>
        <sz val="10"/>
        <rFont val="Arial"/>
        <family val="2"/>
      </rPr>
      <t xml:space="preserve">
1. In the case that the actual number of submissions of a deliverable differs from the expected number of submissions, the Contractor's payment must depend on the actual number of submissions.
2. Refer to the RFP for the timing of initial submissions and updates of deliverables.
3. The hourly rates must be fully loaded and include all personnel, overhead, indirect, travel, profit, equipment usage, and other miscellaneous costs.
4. Projected number of training hours per year.					</t>
    </r>
  </si>
  <si>
    <t>Total Training Cost</t>
  </si>
  <si>
    <r>
      <t>Deliverable</t>
    </r>
    <r>
      <rPr>
        <b/>
        <vertAlign val="superscript"/>
        <sz val="12"/>
        <color theme="0"/>
        <rFont val="Arial"/>
        <family val="2"/>
      </rPr>
      <t>1</t>
    </r>
  </si>
  <si>
    <r>
      <t xml:space="preserve">Frequency </t>
    </r>
    <r>
      <rPr>
        <b/>
        <vertAlign val="superscript"/>
        <sz val="12"/>
        <color theme="0"/>
        <rFont val="Arial"/>
        <family val="2"/>
      </rPr>
      <t>2</t>
    </r>
  </si>
  <si>
    <t>User Manuals</t>
  </si>
  <si>
    <t>Training Plan</t>
  </si>
  <si>
    <t>End User Training Materials and Artifacts</t>
  </si>
  <si>
    <t>User Manual - Updates</t>
  </si>
  <si>
    <t>Training Plan - Updates</t>
  </si>
  <si>
    <t>End User Training Materials and Artifacts - Updates</t>
  </si>
  <si>
    <t xml:space="preserve">Training Deliverable Total   </t>
  </si>
  <si>
    <t xml:space="preserve">Training </t>
  </si>
  <si>
    <r>
      <t>Blended Hourly Rate</t>
    </r>
    <r>
      <rPr>
        <b/>
        <vertAlign val="superscript"/>
        <sz val="12"/>
        <color theme="0"/>
        <rFont val="Arial"/>
        <family val="2"/>
      </rPr>
      <t>3</t>
    </r>
  </si>
  <si>
    <r>
      <t>Number of Hours</t>
    </r>
    <r>
      <rPr>
        <b/>
        <vertAlign val="superscript"/>
        <sz val="12"/>
        <color theme="0"/>
        <rFont val="Arial"/>
        <family val="2"/>
      </rPr>
      <t>4</t>
    </r>
  </si>
  <si>
    <t>Blended Hourly Rate</t>
  </si>
  <si>
    <t>Number of Hours</t>
  </si>
  <si>
    <t>Ongoing Training</t>
  </si>
  <si>
    <t xml:space="preserve">Training Grand Total   </t>
  </si>
  <si>
    <t>Organizational Change Management</t>
  </si>
  <si>
    <r>
      <rPr>
        <b/>
        <u/>
        <sz val="10"/>
        <color rgb="FF000000"/>
        <rFont val="Arial"/>
        <family val="2"/>
      </rPr>
      <t xml:space="preserve">Instructions
</t>
    </r>
    <r>
      <rPr>
        <b/>
        <sz val="10"/>
        <color rgb="FF000000"/>
        <rFont val="Arial"/>
        <family val="2"/>
      </rPr>
      <t xml:space="preserve">1. The Bidder must input values into the yellow cells, including the cost per submission of each listed deliverable.
2. If there is no cost associated with a yellow cell, enter "0" (zero).
3. Cells that are greyed out are not applicable.
</t>
    </r>
    <r>
      <rPr>
        <b/>
        <u/>
        <sz val="10"/>
        <color rgb="FF000000"/>
        <rFont val="Arial"/>
        <family val="2"/>
      </rPr>
      <t xml:space="preserve">Assumptions
</t>
    </r>
    <r>
      <rPr>
        <b/>
        <sz val="10"/>
        <color rgb="FF000000"/>
        <rFont val="Arial"/>
        <family val="2"/>
      </rPr>
      <t xml:space="preserve">- The Bidder's costs must include the level of effort (i.e., activities and tasks) to create and maintain the listed deliverables.
</t>
    </r>
    <r>
      <rPr>
        <b/>
        <u/>
        <sz val="10"/>
        <color rgb="FF000000"/>
        <rFont val="Arial"/>
        <family val="2"/>
      </rPr>
      <t xml:space="preserve">Notes
</t>
    </r>
    <r>
      <rPr>
        <b/>
        <sz val="10"/>
        <color rgb="FF000000"/>
        <rFont val="Arial"/>
        <family val="2"/>
      </rPr>
      <t>1. In the case that the actual number of submissions of a deliverable differs from the expected number of submissions, the Contractor's payment must depend on the actual number of submissions.
2. Refer to the RFP for the timing of initial submissions and updates of deliverables. Some deliverables may require updates, but payment will only occur following the final update.</t>
    </r>
  </si>
  <si>
    <t>Total OCM Cost</t>
  </si>
  <si>
    <t>Year 1
Cost</t>
  </si>
  <si>
    <t>Year 2
Cost</t>
  </si>
  <si>
    <t>Year 3
Cost</t>
  </si>
  <si>
    <t>Year 4
Cost</t>
  </si>
  <si>
    <t>Year 5
Cost</t>
  </si>
  <si>
    <t>Year 6
Cost</t>
  </si>
  <si>
    <t>Year 7
Cost</t>
  </si>
  <si>
    <t>OCM Strategy and Master Plan</t>
  </si>
  <si>
    <t>Stakeholder Analysis and Impact Assessment Report</t>
  </si>
  <si>
    <t>Change Readiness Assessment</t>
  </si>
  <si>
    <t>Communication Strategy and Execution Matrix</t>
  </si>
  <si>
    <t>Post Go-Live Adoption Measurement Dashboard</t>
  </si>
  <si>
    <t xml:space="preserve">OCM Deliverable Total  </t>
  </si>
  <si>
    <t>Capacity-Based Teams</t>
  </si>
  <si>
    <r>
      <rPr>
        <b/>
        <u/>
        <sz val="10"/>
        <color theme="1"/>
        <rFont val="Arial"/>
        <family val="2"/>
      </rPr>
      <t xml:space="preserve">Instructions
</t>
    </r>
    <r>
      <rPr>
        <b/>
        <sz val="10"/>
        <color theme="1"/>
        <rFont val="Arial"/>
        <family val="2"/>
      </rPr>
      <t xml:space="preserve">1. The Bidder must input values into the yellow cells, including the monthly cost for the monthly cost to run one (1) of their capacity-based teams (CBTs).
2. If there is no cost associated with a yellow cell, enter "0" (zero).
</t>
    </r>
    <r>
      <rPr>
        <b/>
        <u/>
        <sz val="10"/>
        <color theme="1"/>
        <rFont val="Arial"/>
        <family val="2"/>
      </rPr>
      <t xml:space="preserve">Assumptions
</t>
    </r>
    <r>
      <rPr>
        <b/>
        <sz val="10"/>
        <color theme="1"/>
        <rFont val="Arial"/>
        <family val="2"/>
      </rPr>
      <t xml:space="preserve">- By default, the Department will pay the fixed price per month, but if the CBT is working on a Major System Update, the same fixed price per month must be invoiced to pull down from the Major System Update budget instead.
- The CBT will </t>
    </r>
    <r>
      <rPr>
        <b/>
        <i/>
        <sz val="10"/>
        <color theme="1"/>
        <rFont val="Arial"/>
        <family val="2"/>
      </rPr>
      <t>not</t>
    </r>
    <r>
      <rPr>
        <b/>
        <sz val="10"/>
        <color theme="1"/>
        <rFont val="Arial"/>
        <family val="2"/>
      </rPr>
      <t xml:space="preserve"> support M&amp;O.
</t>
    </r>
    <r>
      <rPr>
        <b/>
        <u/>
        <sz val="10"/>
        <color theme="1"/>
        <rFont val="Arial"/>
        <family val="2"/>
      </rPr>
      <t xml:space="preserve">Notes
</t>
    </r>
    <r>
      <rPr>
        <b/>
        <sz val="10"/>
        <color theme="1"/>
        <rFont val="Arial"/>
        <family val="2"/>
      </rPr>
      <t>1. The Bidder's costs must include all costs related to the capacity-based team including all personnel, overhead, indirect, travel, profit, equipment usage, and other miscellaneous costs.</t>
    </r>
  </si>
  <si>
    <t>Total CBT Cost</t>
  </si>
  <si>
    <t>Number of Capacity-Based Teams</t>
  </si>
  <si>
    <r>
      <t>Monthly 
Cost</t>
    </r>
    <r>
      <rPr>
        <b/>
        <vertAlign val="superscript"/>
        <sz val="12"/>
        <color theme="0"/>
        <rFont val="Arial"/>
        <family val="2"/>
      </rPr>
      <t>1</t>
    </r>
  </si>
  <si>
    <t>Monthly 
Cost</t>
  </si>
  <si>
    <t>Capacity-Based Team</t>
  </si>
  <si>
    <t>Per Team Total</t>
  </si>
  <si>
    <t>Grand Total</t>
  </si>
  <si>
    <t>Rate Card for Major System Updates</t>
  </si>
  <si>
    <t>Role</t>
  </si>
  <si>
    <t>Key Staff</t>
  </si>
  <si>
    <t>Functional Manager</t>
  </si>
  <si>
    <t>PMO Manager</t>
  </si>
  <si>
    <t>M&amp;O Manager</t>
  </si>
  <si>
    <t>Security and Privacy Manager</t>
  </si>
  <si>
    <t>Data Manager</t>
  </si>
  <si>
    <t>OCM Manager</t>
  </si>
  <si>
    <t>QA Manager</t>
  </si>
  <si>
    <t>Senior System Architect/ Principal Engineer</t>
  </si>
  <si>
    <t>HCD Expert</t>
  </si>
  <si>
    <t>Senior Programmer/ Developer</t>
  </si>
  <si>
    <t>Programmer/ Developer</t>
  </si>
  <si>
    <t>Business Analyst</t>
  </si>
  <si>
    <t>Senior Technical Writer/Editor</t>
  </si>
  <si>
    <t>QA Analyst</t>
  </si>
  <si>
    <t>Contract Administrator</t>
  </si>
  <si>
    <t>Enhancements</t>
  </si>
  <si>
    <r>
      <t xml:space="preserve">Total Enhancement Budget </t>
    </r>
    <r>
      <rPr>
        <b/>
        <vertAlign val="superscript"/>
        <sz val="12"/>
        <color theme="0"/>
        <rFont val="Arial"/>
        <family val="2"/>
      </rPr>
      <t>1</t>
    </r>
  </si>
  <si>
    <t>Rate Card for Enhancements</t>
  </si>
  <si>
    <t>Total KPI and OKR Cost</t>
  </si>
  <si>
    <t>KPI Framework - Initial Submission</t>
  </si>
  <si>
    <t>Initial KPIs</t>
  </si>
  <si>
    <t>OKR Framework - Initial Submission</t>
  </si>
  <si>
    <t>Year 1 Cost per Submission</t>
  </si>
  <si>
    <t>Year 2 Cost per Submission</t>
  </si>
  <si>
    <t>Year 3 Cost per Submission</t>
  </si>
  <si>
    <t>Year 4 Cost per Submission</t>
  </si>
  <si>
    <t>Year 5 Cost per Submission</t>
  </si>
  <si>
    <t>Year 6 Cost per Submission</t>
  </si>
  <si>
    <t>Year 7 Cost per Submission</t>
  </si>
  <si>
    <t>KPI Framework - Annual Updates</t>
  </si>
  <si>
    <t>Annual</t>
  </si>
  <si>
    <t>OKR Framework - Quarterly Updates</t>
  </si>
  <si>
    <t>Quarterly</t>
  </si>
  <si>
    <t>OKR Summits - Quarterly</t>
  </si>
  <si>
    <t xml:space="preserve">KPI and OKR Deliverable Total   </t>
  </si>
  <si>
    <t>KPIs and OKRs</t>
  </si>
  <si>
    <t>Ongoing KPI and OKR Support and Implementation</t>
  </si>
  <si>
    <t xml:space="preserve"> Ongoing Support Total</t>
  </si>
  <si>
    <t xml:space="preserve">KPI and OKR Grand Total   </t>
  </si>
  <si>
    <r>
      <rPr>
        <b/>
        <u/>
        <sz val="10"/>
        <color theme="1"/>
        <rFont val="Arial"/>
        <family val="2"/>
      </rPr>
      <t>Instructions</t>
    </r>
    <r>
      <rPr>
        <b/>
        <sz val="10"/>
        <color theme="1"/>
        <rFont val="Arial"/>
        <family val="2"/>
      </rPr>
      <t xml:space="preserve">
1. The Bidder must input values into the yellow cells, including:
  - The cost for the transition out scope of work.
2. If there is no cost associated with a yellow cell, enter "0" (zero).
</t>
    </r>
    <r>
      <rPr>
        <b/>
        <u/>
        <sz val="10"/>
        <color theme="1"/>
        <rFont val="Arial"/>
        <family val="2"/>
      </rPr>
      <t>Assumptions</t>
    </r>
    <r>
      <rPr>
        <b/>
        <sz val="10"/>
        <color theme="1"/>
        <rFont val="Arial"/>
        <family val="2"/>
      </rPr>
      <t xml:space="preserve">
- The Bidder's cost is inclusive of the level of effort (i.e., activities and tasks) to transition M&amp;O of the Converged E&amp;E System and AMS components to the Department or a successor Contractor.
- The Bidder will be able to transition each EDW component.
</t>
    </r>
    <r>
      <rPr>
        <b/>
        <u/>
        <sz val="10"/>
        <color theme="1"/>
        <rFont val="Arial"/>
        <family val="2"/>
      </rPr>
      <t>Notes</t>
    </r>
    <r>
      <rPr>
        <b/>
        <sz val="10"/>
        <color theme="1"/>
        <rFont val="Arial"/>
        <family val="2"/>
      </rPr>
      <t xml:space="preserve">
1. When the bidder inputs their Transition-Out cost, it is allocated in proportion to the overall M&amp;O cost for the respective module.</t>
    </r>
  </si>
  <si>
    <r>
      <t>Total Transition-Out Cost</t>
    </r>
    <r>
      <rPr>
        <b/>
        <vertAlign val="superscript"/>
        <sz val="12"/>
        <color theme="0"/>
        <rFont val="Arial"/>
        <family val="2"/>
      </rPr>
      <t>1</t>
    </r>
  </si>
  <si>
    <t>Deliverable</t>
  </si>
  <si>
    <t>Frequency</t>
  </si>
  <si>
    <t>Converged E&amp;E System Components</t>
  </si>
  <si>
    <t>Transition-Out Plan</t>
  </si>
  <si>
    <t>One-time</t>
  </si>
  <si>
    <t>Transition-Out Schedule and Status Reports</t>
  </si>
  <si>
    <t>Weekly; Monthly</t>
  </si>
  <si>
    <t>Transition-Out Training and Knowledge Transfer Plan</t>
  </si>
  <si>
    <t>Transition-Out Training and Knowledge Transfer Sessions</t>
  </si>
  <si>
    <t>Ad hoc</t>
  </si>
  <si>
    <t>Knowledge Transfer Artifacts</t>
  </si>
  <si>
    <t>Transition-Out Readiness Reviews</t>
  </si>
  <si>
    <t>Transition-Out Execution</t>
  </si>
  <si>
    <t>Post-Cutover Assistance</t>
  </si>
  <si>
    <t>The Payment Milestones for the Transition-Out scope of work are:</t>
  </si>
  <si>
    <t>Transition-Out Plan
Transition-Out Training and Knowledge Transfer Plan</t>
  </si>
  <si>
    <t>Transition-Out Training and Knowledge Transfer Sessions
Transition-Out Plan updates
Transition-Out Training and Knowledge Transfer Plan updates</t>
  </si>
  <si>
    <t>Transition-Out Schedule and Status Reports
Transition-Out Knowledge Transfer Artifacts
Transition-Out Plan updates</t>
  </si>
  <si>
    <t>Transition-Out Readiness Reviews completed
Transition-Out Execution completed
Post-Cutover Assistance completed (for the full duration of the Post-Cutover period)
All Transition-Out SLAs are met by the Contractor</t>
  </si>
  <si>
    <t xml:space="preserve">Bidder Name </t>
  </si>
  <si>
    <r>
      <rPr>
        <b/>
        <u/>
        <sz val="10"/>
        <rFont val="Arial"/>
        <family val="2"/>
      </rPr>
      <t>Instructions</t>
    </r>
    <r>
      <rPr>
        <b/>
        <sz val="10"/>
        <rFont val="Arial"/>
        <family val="2"/>
      </rPr>
      <t xml:space="preserve">
1. The Bidder must input values into the yellow cells, including:
- The cost for office facility planning and build-out.
- The monthly office facility operational costs.
2. If there is no cost associated with a yellow cell, enter "0" (zero).
</t>
    </r>
    <r>
      <rPr>
        <b/>
        <u/>
        <sz val="10"/>
        <rFont val="Arial"/>
        <family val="2"/>
      </rPr>
      <t>Assumptions</t>
    </r>
    <r>
      <rPr>
        <b/>
        <sz val="10"/>
        <rFont val="Arial"/>
        <family val="2"/>
      </rPr>
      <t xml:space="preserve">
- N/A
</t>
    </r>
    <r>
      <rPr>
        <b/>
        <u/>
        <sz val="10"/>
        <rFont val="Arial"/>
        <family val="2"/>
      </rPr>
      <t>Notes</t>
    </r>
    <r>
      <rPr>
        <b/>
        <sz val="10"/>
        <rFont val="Arial"/>
        <family val="2"/>
      </rPr>
      <t xml:space="preserve">
1. Payment to the Contractor will be made only after the office facility is occupied. The number of the monthly payments will depend on the date that the office facility is occupied by the Department and/or Contractor.
2. The fixed fee operational costs for the office facility must include the level of effort needed to complete the annual update of the Facility Management Plan in Years 2-7.</t>
    </r>
  </si>
  <si>
    <t>Total Office Facility Cost</t>
  </si>
  <si>
    <t>Office Facility Payment Milestones</t>
  </si>
  <si>
    <t>Facility Planning and Build-Out</t>
  </si>
  <si>
    <t>One-Time Cost</t>
  </si>
  <si>
    <t>Initiation of Office Facility Planning
- 	Proposed location
- 	Draft Floor Plan
- 	Approved Requirement Specifications</t>
  </si>
  <si>
    <t>Initiation of Office Facility Build-Out 
- Signed Lease
- Approved Floor Plan
- Building Permit</t>
  </si>
  <si>
    <t>Availability of Office Facility for Occupancy
- Certificate of Occupancy 
- Confirmation of Desk Assignments 
- Facility Management Plan: Initial Submission</t>
  </si>
  <si>
    <r>
      <t xml:space="preserve">Operational Costs </t>
    </r>
    <r>
      <rPr>
        <b/>
        <vertAlign val="superscript"/>
        <sz val="12"/>
        <color theme="0"/>
        <rFont val="Arial"/>
        <family val="2"/>
      </rPr>
      <t>1,2</t>
    </r>
  </si>
  <si>
    <t>Monthly Costs</t>
  </si>
  <si>
    <t>Annual Costs</t>
  </si>
  <si>
    <t>Operational Cost - Year 1</t>
  </si>
  <si>
    <t>Operational Cost - Year 2</t>
  </si>
  <si>
    <t>Operational Cost - Year 3</t>
  </si>
  <si>
    <t>Operational Cost - Year 4</t>
  </si>
  <si>
    <t>Operational Cost - Year 5</t>
  </si>
  <si>
    <t>Operational Cost - Year 6</t>
  </si>
  <si>
    <t>Operational Cost - Year 7</t>
  </si>
  <si>
    <t xml:space="preserve">Total </t>
  </si>
  <si>
    <t>Total IT Cost</t>
  </si>
  <si>
    <t>Software Licensing and Procurement</t>
  </si>
  <si>
    <t>Software Licensing Category</t>
  </si>
  <si>
    <t>Total 
Budget</t>
  </si>
  <si>
    <t>General Software Licensing</t>
  </si>
  <si>
    <r>
      <t>Administrative Fee</t>
    </r>
    <r>
      <rPr>
        <b/>
        <vertAlign val="superscript"/>
        <sz val="11"/>
        <rFont val="Arial"/>
        <family val="2"/>
      </rPr>
      <t>1</t>
    </r>
    <r>
      <rPr>
        <b/>
        <sz val="11"/>
        <rFont val="Arial"/>
        <family val="2"/>
      </rPr>
      <t xml:space="preserve"> </t>
    </r>
  </si>
  <si>
    <t>Print and Mail Center</t>
  </si>
  <si>
    <t>Monthly Cost</t>
  </si>
  <si>
    <t>Annual Cost</t>
  </si>
  <si>
    <t xml:space="preserve">  Total </t>
  </si>
  <si>
    <t>Workstation Equipment</t>
  </si>
  <si>
    <t>Item</t>
  </si>
  <si>
    <t>Cost per Workstation</t>
  </si>
  <si>
    <t>Cost of equipment for 
one (1) workstation</t>
  </si>
  <si>
    <t>Total (for 250 Workstations)</t>
  </si>
  <si>
    <t xml:space="preserve">Information Technology Grand Total </t>
  </si>
  <si>
    <r>
      <rPr>
        <b/>
        <u/>
        <sz val="10"/>
        <rFont val="Arial"/>
        <family val="2"/>
      </rPr>
      <t>Instructions</t>
    </r>
    <r>
      <rPr>
        <b/>
        <sz val="10"/>
        <rFont val="Arial"/>
        <family val="2"/>
      </rPr>
      <t xml:space="preserve">
1. The Bidder must input values into the yellow cells, including the cost per submission of each listed deliverable.
2. If there is no cost associated with a yellow cell, enter "0" (zero).
3. Cells that are greyed out are not applicable.
</t>
    </r>
    <r>
      <rPr>
        <b/>
        <u/>
        <sz val="10"/>
        <rFont val="Arial"/>
        <family val="2"/>
      </rPr>
      <t>Assumptions</t>
    </r>
    <r>
      <rPr>
        <b/>
        <sz val="10"/>
        <rFont val="Arial"/>
        <family val="2"/>
      </rPr>
      <t xml:space="preserve">
- N/A
</t>
    </r>
    <r>
      <rPr>
        <b/>
        <u/>
        <sz val="10"/>
        <rFont val="Arial"/>
        <family val="2"/>
      </rPr>
      <t>Notes</t>
    </r>
    <r>
      <rPr>
        <b/>
        <sz val="10"/>
        <rFont val="Arial"/>
        <family val="2"/>
      </rPr>
      <t xml:space="preserve">
1. In the case that the actual number of submissions of a deliverable differs from the expected number of submissions, the Contractor's payment will be dependent on the actual number of submissions.
2. Refer to this RFP for the timing of inital submissions and updates of deliverables.</t>
    </r>
  </si>
  <si>
    <t>Total S&amp;P Cost</t>
  </si>
  <si>
    <r>
      <t xml:space="preserve">Deliverable </t>
    </r>
    <r>
      <rPr>
        <b/>
        <vertAlign val="superscript"/>
        <sz val="12"/>
        <color theme="0"/>
        <rFont val="Arial"/>
        <family val="2"/>
      </rPr>
      <t>1</t>
    </r>
  </si>
  <si>
    <t>Year 3
Annual 
Cost</t>
  </si>
  <si>
    <t>Year 5
Annual 
Cost</t>
  </si>
  <si>
    <t>System Security and Privacy Plan (SSPP) - Initial Submission</t>
  </si>
  <si>
    <t>SSPP - Annual Updates</t>
  </si>
  <si>
    <t>SSPP Workbook - Initial Submission</t>
  </si>
  <si>
    <t>SSPP Workbook - Quarterly Updates</t>
  </si>
  <si>
    <t>Plan of Action and Milestones (POA&amp;M) - Initial Submission</t>
  </si>
  <si>
    <t>POA&amp;M - Quarterly Updates</t>
  </si>
  <si>
    <t>Information Security Risk Assessment (ISRA) - Initial Submission</t>
  </si>
  <si>
    <t>ISRA - Annual Updates</t>
  </si>
  <si>
    <t>Continuous Monitoring Plan - Initial Submission</t>
  </si>
  <si>
    <t>Continuous Monitoring Plan - Annual Updates</t>
  </si>
  <si>
    <t>Information Security and Privacy Compliance Audit</t>
  </si>
  <si>
    <t>Penetration Test Plan and Findings Report</t>
  </si>
  <si>
    <t>System Component Inventory</t>
  </si>
  <si>
    <t>System Security and Privacy Brief</t>
  </si>
  <si>
    <t>Attachment B - Cost Proposal Form</t>
  </si>
  <si>
    <t>New York State Department of Health</t>
  </si>
  <si>
    <t xml:space="preserve">Contract #: </t>
  </si>
  <si>
    <t>Bidder Name:</t>
  </si>
  <si>
    <t xml:space="preserve">Bidder Address: </t>
  </si>
  <si>
    <t xml:space="preserve">Bidder Federal ID #:  </t>
  </si>
  <si>
    <t xml:space="preserve">                    (Name of Bidder)</t>
  </si>
  <si>
    <t xml:space="preserve">By signing this Cost Proposal Form, Bidder agrees that the prices above are binding for 365 days from the proposal due date. </t>
  </si>
  <si>
    <t xml:space="preserve">(Bidder's Authorized Signature) </t>
  </si>
  <si>
    <t>​​RFP #C043776</t>
  </si>
  <si>
    <r>
      <t>Postage</t>
    </r>
    <r>
      <rPr>
        <b/>
        <vertAlign val="superscript"/>
        <sz val="11"/>
        <color theme="1"/>
        <rFont val="Arial"/>
        <family val="2"/>
      </rPr>
      <t>2</t>
    </r>
  </si>
  <si>
    <r>
      <rPr>
        <b/>
        <u/>
        <sz val="10"/>
        <color rgb="FF000000"/>
        <rFont val="Arial"/>
        <family val="2"/>
      </rPr>
      <t xml:space="preserve">Instructions
</t>
    </r>
    <r>
      <rPr>
        <b/>
        <sz val="10"/>
        <color rgb="FF000000"/>
        <rFont val="Arial"/>
        <family val="2"/>
      </rPr>
      <t xml:space="preserve">1. The Bidder must input values into the yellow cells, including the monthly cost for the ongoing M&amp;O of each Converged E&amp;E System and AMS component.
2. If there is no cost associated with a yellow cell, enter "0" (zero).
</t>
    </r>
    <r>
      <rPr>
        <b/>
        <u/>
        <sz val="10"/>
        <color rgb="FF000000"/>
        <rFont val="Arial"/>
        <family val="2"/>
      </rPr>
      <t xml:space="preserve">Assumptions
</t>
    </r>
    <r>
      <rPr>
        <b/>
        <sz val="10"/>
        <color rgb="FF000000"/>
        <rFont val="Arial"/>
        <family val="2"/>
      </rPr>
      <t xml:space="preserve">- The Bidder's costs must include all costs related to the operation of the Converged E&amp;E System and AMS (i.e., activities, tasks, and necessary licensing for hosting on AWS) and the required M&amp;O deliverables. The cost must be inlcusive of AWS hosting and maintenance expenses.
</t>
    </r>
    <r>
      <rPr>
        <b/>
        <u/>
        <sz val="10"/>
        <color rgb="FF000000"/>
        <rFont val="Arial"/>
        <family val="2"/>
      </rPr>
      <t xml:space="preserve">Notes
</t>
    </r>
    <r>
      <rPr>
        <b/>
        <sz val="10"/>
        <color rgb="FF000000"/>
        <rFont val="Arial"/>
        <family val="2"/>
      </rPr>
      <t>1. The M&amp;O period for Transition-In components must begin after the Department has approved the Transition-In deliverable(s), the component operates in production, and the component requires Converged E&amp;E System and AMS support. The M&amp;O period for a Converged E&amp;E System and AMS component must begin only after the component operates in production and the Department has approved all implementation milestones. 
2. Costs must include the level of effort needed to complete the initial submission and updates of the M&amp;O deliverables and perform all required M&amp;O tasks/activities.
3. The Contractor is not expected to begin M&amp;O until Month 10 of Year 1 of the Contract term following Transition-In.</t>
    </r>
  </si>
  <si>
    <r>
      <t>Major System Updates</t>
    </r>
    <r>
      <rPr>
        <vertAlign val="superscript"/>
        <sz val="10"/>
        <color theme="1"/>
        <rFont val="Arial"/>
        <family val="2"/>
      </rPr>
      <t>1</t>
    </r>
  </si>
  <si>
    <r>
      <t xml:space="preserve">Total Major System Update Budget </t>
    </r>
    <r>
      <rPr>
        <b/>
        <vertAlign val="superscript"/>
        <sz val="12"/>
        <color theme="0"/>
        <rFont val="Arial"/>
        <family val="2"/>
      </rPr>
      <t>1</t>
    </r>
  </si>
  <si>
    <r>
      <rPr>
        <b/>
        <u/>
        <sz val="10"/>
        <rFont val="Arial"/>
        <family val="2"/>
      </rPr>
      <t>Instructions</t>
    </r>
    <r>
      <rPr>
        <b/>
        <sz val="10"/>
        <rFont val="Arial"/>
        <family val="2"/>
      </rPr>
      <t xml:space="preserve">
1. The Bidder must input values into the yellow cells, including:
  - Hourly rates, based on the training category, per month for the term of contract.
2. The Bidder must input values into the yellow cells, including the cost per submission of each listed deliverable.
3. If there is no unit cost or hours associated with a yellow cell, enter "0" (zero).
4. Cells that are greyed out are not applicable.
</t>
    </r>
    <r>
      <rPr>
        <b/>
        <u/>
        <sz val="10"/>
        <rFont val="Arial"/>
        <family val="2"/>
      </rPr>
      <t>Assumptions</t>
    </r>
    <r>
      <rPr>
        <b/>
        <sz val="10"/>
        <rFont val="Arial"/>
        <family val="2"/>
      </rPr>
      <t xml:space="preserve">
- Unused funds in prior Contract years for supplemental training costs may be moved forward to subsequent Contract years.
</t>
    </r>
    <r>
      <rPr>
        <b/>
        <u/>
        <sz val="10"/>
        <rFont val="Arial"/>
        <family val="2"/>
      </rPr>
      <t>Notes</t>
    </r>
    <r>
      <rPr>
        <b/>
        <sz val="10"/>
        <rFont val="Arial"/>
        <family val="2"/>
      </rPr>
      <t xml:space="preserve">
1. In the case that the actual number of submissions of a deliverable differs from the expected number of submissions, the Contractor's payment must depend on the actual number of submissions.
2. Refer to the RFP for the timing of initial submissions and updates of deliverables.
3. The hourly rates must be fully loaded and include all personnel, overhead, indirect, travel, profit, equipment usage, and other miscellaneous costs.
4. Projected number of KPI/OKR hours per year.					</t>
    </r>
  </si>
  <si>
    <r>
      <rPr>
        <b/>
        <u/>
        <sz val="10"/>
        <rFont val="Arial"/>
        <family val="2"/>
      </rPr>
      <t>Instructions</t>
    </r>
    <r>
      <rPr>
        <b/>
        <sz val="10"/>
        <rFont val="Arial"/>
        <family val="2"/>
      </rPr>
      <t xml:space="preserve">
1. The Bidder must input values into the yellow cells, including:
- The administrative fee for the licensing and procurement of software products, the print and mail center, and the workstation equipment. This administrative fee must be less than or equal to five percent (5.00%).
- The cost for the equipment for one (1) workstation.
2. If there is no cost associated with a yellow cell, enter "0" (zero).
</t>
    </r>
    <r>
      <rPr>
        <b/>
        <u/>
        <sz val="10"/>
        <rFont val="Arial"/>
        <family val="2"/>
      </rPr>
      <t>Assumptions</t>
    </r>
    <r>
      <rPr>
        <b/>
        <sz val="10"/>
        <rFont val="Arial"/>
        <family val="2"/>
      </rPr>
      <t xml:space="preserve">
- Equipment for each workstation must include, at a minimum, one (1) laptop, two (2) external monitors, one (1) docking station, one (1) wireless keyboard, and one (1) wireless mouse. The Department will provide specifications for all laptops to be procured by the Contractor.
- Unused funds in prior Contract years for software licensing costs may be moved forward to subsequent Contract years and reallocated to any Software Licensing category.
</t>
    </r>
    <r>
      <rPr>
        <b/>
        <u/>
        <sz val="10"/>
        <rFont val="Arial"/>
        <family val="2"/>
      </rPr>
      <t>Notes</t>
    </r>
    <r>
      <rPr>
        <b/>
        <sz val="10"/>
        <rFont val="Arial"/>
        <family val="2"/>
      </rPr>
      <t xml:space="preserve">
1. The Bidder's administrative fee must be less than or equal to five percent (5.00%).
2. The Contractor is not expected to begin operating the Print and Mail Center until Month 10 of Year 1 of the Contract term following Transition-In.
3. Postage costs are estimates and must be invoiced to the Department based on actuals.</t>
    </r>
  </si>
  <si>
    <t>Date</t>
  </si>
  <si>
    <r>
      <t>Hours</t>
    </r>
    <r>
      <rPr>
        <b/>
        <vertAlign val="superscript"/>
        <sz val="10"/>
        <color theme="0"/>
        <rFont val="Arial"/>
        <family val="2"/>
      </rPr>
      <t>3</t>
    </r>
  </si>
  <si>
    <r>
      <t>Hourly Rate</t>
    </r>
    <r>
      <rPr>
        <b/>
        <vertAlign val="superscript"/>
        <sz val="10"/>
        <color theme="0"/>
        <rFont val="Arial"/>
        <family val="2"/>
      </rPr>
      <t>2</t>
    </r>
  </si>
  <si>
    <r>
      <t>Support Staff</t>
    </r>
    <r>
      <rPr>
        <b/>
        <vertAlign val="superscript"/>
        <sz val="10"/>
        <color theme="0"/>
        <rFont val="Arial"/>
        <family val="2"/>
      </rPr>
      <t>4</t>
    </r>
  </si>
  <si>
    <r>
      <rPr>
        <b/>
        <u/>
        <sz val="10"/>
        <rFont val="Arial"/>
        <family val="2"/>
      </rPr>
      <t xml:space="preserve">Instructions
</t>
    </r>
    <r>
      <rPr>
        <b/>
        <sz val="10"/>
        <rFont val="Arial"/>
        <family val="2"/>
      </rPr>
      <t xml:space="preserve">1. The Bidder must input values into the yellow cells, including the hourly rates for Key and Support Staff to support enhancements of the Converged E&amp;E System and AMS components. All Key and Support Staff must have hourly rates.
2. If there is no cost associated with a yellow cell, enter "0" (zero).
</t>
    </r>
    <r>
      <rPr>
        <b/>
        <u/>
        <sz val="10"/>
        <rFont val="Arial"/>
        <family val="2"/>
      </rPr>
      <t xml:space="preserve">
Assumptions
</t>
    </r>
    <r>
      <rPr>
        <b/>
        <sz val="10"/>
        <rFont val="Arial"/>
        <family val="2"/>
      </rPr>
      <t xml:space="preserve">- “Enhancements" are used to support the following once the capacity-based teams have reached their capacity but additional work is required:
     - New Products: The introduction of new software, services, or tools to provide new capabilities. 
     - Changes to/Replacement of Products: The formal decommissioning and substitution of an existing software, service, or tool with a new one, including the full migration of functionality and user access.
     - Minor System Updates: Smaller, routine, incremental updates. These updates are generally focused on stability, security, and performance improvements.
- This does not include activities classified as M&amp;O.
</t>
    </r>
    <r>
      <rPr>
        <b/>
        <u/>
        <sz val="10"/>
        <rFont val="Arial"/>
        <family val="2"/>
      </rPr>
      <t>Notes</t>
    </r>
    <r>
      <rPr>
        <b/>
        <sz val="10"/>
        <rFont val="Arial"/>
        <family val="2"/>
      </rPr>
      <t xml:space="preserve">
1. The enhancement budget is based on the number of hours assigned to each role for each year multiplied by the hourly rate for each role in that year.
2. Hourly rates must be fully loaded rates and include all personnel, overhead, indirect, travel, profit, equipment usage, and other miscellaneous costs.
3. Hours are estimates and are not intended to prescribe the exact amount of hours available to each role. Task orders priced using time and materials will use the rates below, but some task orders may use different cost structures.
4. Some support staff hours and rates have been combined for senior and junior versions of the role. Provide a blended rate for these roles.</t>
    </r>
  </si>
  <si>
    <r>
      <rPr>
        <b/>
        <u/>
        <sz val="10"/>
        <rFont val="Arial"/>
        <family val="2"/>
      </rPr>
      <t>Instructions</t>
    </r>
    <r>
      <rPr>
        <b/>
        <sz val="10"/>
        <rFont val="Arial"/>
        <family val="2"/>
      </rPr>
      <t xml:space="preserve">
1. The Bidder must input values into the yellow cells, including the hourly rates for Key and Support Staff to support major system updates for the Converged E&amp;E System and AMS. All Key and Support Staff must have hourly rates.
2. If there is no cost associated with a yellow cell, enter "0" (zero).
</t>
    </r>
    <r>
      <rPr>
        <b/>
        <u/>
        <sz val="10"/>
        <rFont val="Arial"/>
        <family val="2"/>
      </rPr>
      <t>Assumptions</t>
    </r>
    <r>
      <rPr>
        <b/>
        <sz val="10"/>
        <rFont val="Arial"/>
        <family val="2"/>
      </rPr>
      <t xml:space="preserve">
- “Major System Updates” refer to significant pre-planned updates to core software components or tools. These updates typically introduce major new features, architectural changes, or compatibility updates. This includes strategic changes to the production environment that introduce new functionality or materially alter the system's architecture. This does not include activities classified as M&amp;O.
</t>
    </r>
    <r>
      <rPr>
        <b/>
        <u/>
        <sz val="10"/>
        <rFont val="Arial"/>
        <family val="2"/>
      </rPr>
      <t>Notes</t>
    </r>
    <r>
      <rPr>
        <b/>
        <sz val="10"/>
        <rFont val="Arial"/>
        <family val="2"/>
      </rPr>
      <t xml:space="preserve">
1. The major system update budget is based on the number of hours assigned to each role for each year multiplied by the hourly rate for each role in that year.
2. Hourly rates must be fully loaded rates and include all personnel, overhead, indirect, travel, profit, equipment usage, and other miscellaneous costs.
3. Hours are estimates and are not intended to prescribe the exact amount of hours available to each role. Task orders priced using time and materials will use the rates below, but some task orders may use different cost structures.
4. Some support staff hours and rates have been combined for senior and junior versions of the role. Provide a blended rate for these roles.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</si>
</sst>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quot;$&quot;#,##0"/>
    <numFmt numFmtId="166" formatCode="&quot;$&quot;#,##0.00"/>
    <numFmt numFmtId="167" formatCode="0.0%"/>
    <numFmt numFmtId="168" formatCode="_(&quot;$&quot;* #,##0_);_(&quot;$&quot;* \(#,##0\);_(&quot;$&quot;* &quot;-&quot;??_);_(@_)"/>
  </numFmts>
  <fonts count="58" x14ac:knownFonts="1">
    <font>
      <sz val="11"/>
      <color theme="1"/>
      <name val="Calibri"/>
      <family val="2"/>
      <scheme val="minor"/>
    </font>
    <font>
      <sz val="8"/>
      <name val="Calibri"/>
      <family val="2"/>
      <scheme val="minor"/>
    </font>
    <font>
      <sz val="11"/>
      <color theme="1"/>
      <name val="Calibri"/>
      <family val="2"/>
      <scheme val="minor"/>
    </font>
    <font>
      <b/>
      <sz val="10"/>
      <color theme="0"/>
      <name val="Arial"/>
      <family val="2"/>
    </font>
    <font>
      <b/>
      <sz val="10"/>
      <name val="Arial"/>
      <family val="2"/>
    </font>
    <font>
      <sz val="10"/>
      <name val="Arial"/>
      <family val="2"/>
    </font>
    <font>
      <b/>
      <sz val="10"/>
      <color theme="1"/>
      <name val="Arial"/>
      <family val="2"/>
    </font>
    <font>
      <sz val="10"/>
      <color rgb="FF000000"/>
      <name val="Arial"/>
      <family val="2"/>
    </font>
    <font>
      <b/>
      <sz val="10"/>
      <color rgb="FF000000"/>
      <name val="Arial"/>
      <family val="2"/>
    </font>
    <font>
      <sz val="10"/>
      <color theme="1"/>
      <name val="Arial"/>
      <family val="2"/>
    </font>
    <font>
      <b/>
      <i/>
      <sz val="10"/>
      <name val="Arial"/>
      <family val="2"/>
    </font>
    <font>
      <sz val="10"/>
      <color theme="0"/>
      <name val="Arial"/>
      <family val="2"/>
    </font>
    <font>
      <sz val="10"/>
      <color theme="1"/>
      <name val="Arial"/>
      <family val="2"/>
    </font>
    <font>
      <u/>
      <sz val="10"/>
      <color theme="1"/>
      <name val="Arial"/>
      <family val="2"/>
    </font>
    <font>
      <b/>
      <u/>
      <sz val="10"/>
      <color theme="1"/>
      <name val="Arial"/>
      <family val="2"/>
    </font>
    <font>
      <sz val="14"/>
      <name val="Aptos"/>
      <family val="2"/>
    </font>
    <font>
      <b/>
      <sz val="14"/>
      <name val="Arial"/>
      <family val="2"/>
    </font>
    <font>
      <sz val="14"/>
      <name val="Arial"/>
      <family val="2"/>
    </font>
    <font>
      <sz val="12"/>
      <name val="Arial"/>
      <family val="2"/>
    </font>
    <font>
      <b/>
      <sz val="20"/>
      <color rgb="FF000000"/>
      <name val="Arial"/>
      <family val="2"/>
    </font>
    <font>
      <sz val="11"/>
      <color theme="1"/>
      <name val="Arial"/>
      <family val="2"/>
    </font>
    <font>
      <i/>
      <sz val="10"/>
      <name val="Arial"/>
      <family val="2"/>
    </font>
    <font>
      <b/>
      <sz val="14"/>
      <color theme="1"/>
      <name val="Arial"/>
      <family val="2"/>
    </font>
    <font>
      <b/>
      <sz val="12"/>
      <color theme="0"/>
      <name val="Arial"/>
      <family val="2"/>
    </font>
    <font>
      <sz val="10"/>
      <color theme="1"/>
      <name val="Arial"/>
      <family val="2"/>
    </font>
    <font>
      <b/>
      <sz val="11"/>
      <color theme="1"/>
      <name val="Arial"/>
      <family val="2"/>
    </font>
    <font>
      <sz val="11"/>
      <color theme="0"/>
      <name val="Arial"/>
      <family val="2"/>
    </font>
    <font>
      <b/>
      <sz val="11"/>
      <color theme="0"/>
      <name val="Arial"/>
      <family val="2"/>
    </font>
    <font>
      <b/>
      <vertAlign val="superscript"/>
      <sz val="12"/>
      <color theme="0"/>
      <name val="Arial"/>
      <family val="2"/>
    </font>
    <font>
      <b/>
      <i/>
      <sz val="11"/>
      <name val="Arial"/>
      <family val="2"/>
    </font>
    <font>
      <sz val="12"/>
      <color theme="1"/>
      <name val="Arial"/>
      <family val="2"/>
    </font>
    <font>
      <sz val="12"/>
      <color theme="1"/>
      <name val="Calibri"/>
      <family val="2"/>
      <scheme val="minor"/>
    </font>
    <font>
      <sz val="10"/>
      <color theme="1"/>
      <name val="Arial"/>
      <family val="2"/>
    </font>
    <font>
      <b/>
      <sz val="11"/>
      <name val="Arial"/>
      <family val="2"/>
    </font>
    <font>
      <b/>
      <i/>
      <sz val="12"/>
      <name val="Arial"/>
      <family val="2"/>
    </font>
    <font>
      <b/>
      <sz val="12"/>
      <name val="Arial"/>
      <family val="2"/>
    </font>
    <font>
      <sz val="11"/>
      <name val="Arial"/>
      <family val="2"/>
    </font>
    <font>
      <b/>
      <sz val="12"/>
      <color theme="1"/>
      <name val="Arial"/>
      <family val="2"/>
    </font>
    <font>
      <sz val="10"/>
      <color theme="0"/>
      <name val="Arial"/>
      <family val="2"/>
    </font>
    <font>
      <sz val="11"/>
      <color rgb="FF000000"/>
      <name val="Arial"/>
      <family val="2"/>
    </font>
    <font>
      <b/>
      <vertAlign val="superscript"/>
      <sz val="10"/>
      <color rgb="FF000000"/>
      <name val="Arial"/>
      <family val="2"/>
    </font>
    <font>
      <sz val="12"/>
      <color rgb="FFFF0000"/>
      <name val="Calibri"/>
      <family val="2"/>
      <scheme val="minor"/>
    </font>
    <font>
      <b/>
      <sz val="12"/>
      <color rgb="FFFF0000"/>
      <name val="Calibri"/>
      <family val="2"/>
      <scheme val="minor"/>
    </font>
    <font>
      <sz val="12"/>
      <color rgb="FFFF0000"/>
      <name val="Arial"/>
      <family val="2"/>
    </font>
    <font>
      <b/>
      <sz val="10"/>
      <color rgb="FFFF0000"/>
      <name val="Arial"/>
      <family val="2"/>
    </font>
    <font>
      <sz val="11"/>
      <color theme="1"/>
      <name val="Symbol"/>
      <family val="1"/>
      <charset val="2"/>
    </font>
    <font>
      <b/>
      <vertAlign val="superscript"/>
      <sz val="11"/>
      <name val="Arial"/>
      <family val="2"/>
    </font>
    <font>
      <vertAlign val="superscript"/>
      <sz val="11"/>
      <color theme="0"/>
      <name val="Arial"/>
      <family val="2"/>
    </font>
    <font>
      <b/>
      <strike/>
      <sz val="10"/>
      <color rgb="FFFF0000"/>
      <name val="Arial"/>
      <family val="2"/>
    </font>
    <font>
      <b/>
      <u/>
      <sz val="10"/>
      <name val="Arial"/>
      <family val="2"/>
    </font>
    <font>
      <b/>
      <u/>
      <sz val="10"/>
      <color rgb="FF000000"/>
      <name val="Arial"/>
      <family val="2"/>
    </font>
    <font>
      <b/>
      <strike/>
      <sz val="10"/>
      <color rgb="FF000000"/>
      <name val="Arial"/>
      <family val="2"/>
    </font>
    <font>
      <b/>
      <i/>
      <sz val="12"/>
      <color theme="1"/>
      <name val="Arial"/>
      <family val="2"/>
    </font>
    <font>
      <vertAlign val="superscript"/>
      <sz val="12"/>
      <color theme="0"/>
      <name val="Arial"/>
      <family val="2"/>
    </font>
    <font>
      <b/>
      <i/>
      <sz val="10"/>
      <color theme="1"/>
      <name val="Arial"/>
      <family val="2"/>
    </font>
    <font>
      <vertAlign val="superscript"/>
      <sz val="10"/>
      <color theme="1"/>
      <name val="Arial"/>
      <family val="2"/>
    </font>
    <font>
      <b/>
      <vertAlign val="superscript"/>
      <sz val="11"/>
      <color theme="1"/>
      <name val="Arial"/>
      <family val="2"/>
    </font>
    <font>
      <b/>
      <vertAlign val="superscript"/>
      <sz val="10"/>
      <color theme="0"/>
      <name val="Arial"/>
      <family val="2"/>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3"/>
        <bgColor indexed="64"/>
      </patternFill>
    </fill>
    <fill>
      <patternFill patternType="solid">
        <fgColor rgb="FFFFFF99"/>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43285D"/>
        <bgColor indexed="64"/>
      </patternFill>
    </fill>
    <fill>
      <patternFill patternType="solid">
        <fgColor theme="5"/>
        <bgColor indexed="64"/>
      </patternFill>
    </fill>
    <fill>
      <patternFill patternType="solid">
        <fgColor theme="2" tint="-9.9978637043366805E-2"/>
        <bgColor indexed="64"/>
      </patternFill>
    </fill>
    <fill>
      <patternFill patternType="solid">
        <fgColor theme="4"/>
        <bgColor indexed="64"/>
      </patternFill>
    </fill>
    <fill>
      <patternFill patternType="solid">
        <fgColor theme="2"/>
        <bgColor indexed="64"/>
      </patternFill>
    </fill>
    <fill>
      <patternFill patternType="solid">
        <fgColor rgb="FFE3E4EE"/>
        <bgColor indexed="64"/>
      </patternFill>
    </fill>
    <fill>
      <patternFill patternType="solid">
        <fgColor theme="0" tint="-0.14999847407452621"/>
        <bgColor indexed="64"/>
      </patternFill>
    </fill>
    <fill>
      <patternFill patternType="solid">
        <fgColor rgb="FFFFFF00"/>
        <bgColor indexed="64"/>
      </patternFill>
    </fill>
  </fills>
  <borders count="42">
    <border>
      <left/>
      <right/>
      <top/>
      <bottom/>
      <diagonal/>
    </border>
    <border>
      <left style="medium">
        <color theme="4" tint="-0.499984740745262"/>
      </left>
      <right/>
      <top style="medium">
        <color theme="4" tint="-0.499984740745262"/>
      </top>
      <bottom style="medium">
        <color theme="4" tint="-0.499984740745262"/>
      </bottom>
      <diagonal/>
    </border>
    <border>
      <left/>
      <right/>
      <top style="medium">
        <color theme="4" tint="-0.499984740745262"/>
      </top>
      <bottom style="medium">
        <color theme="4" tint="-0.499984740745262"/>
      </bottom>
      <diagonal/>
    </border>
    <border>
      <left style="dotted">
        <color theme="4" tint="-0.499984740745262"/>
      </left>
      <right style="dotted">
        <color theme="4" tint="-0.499984740745262"/>
      </right>
      <top style="dotted">
        <color theme="4" tint="-0.499984740745262"/>
      </top>
      <bottom style="dotted">
        <color theme="4" tint="-0.499984740745262"/>
      </bottom>
      <diagonal/>
    </border>
    <border>
      <left style="dotted">
        <color theme="4" tint="-0.499984740745262"/>
      </left>
      <right/>
      <top style="dotted">
        <color theme="4" tint="-0.499984740745262"/>
      </top>
      <bottom style="dotted">
        <color theme="4" tint="-0.499984740745262"/>
      </bottom>
      <diagonal/>
    </border>
    <border>
      <left/>
      <right/>
      <top style="dotted">
        <color theme="4" tint="-0.499984740745262"/>
      </top>
      <bottom style="dotted">
        <color theme="4" tint="-0.499984740745262"/>
      </bottom>
      <diagonal/>
    </border>
    <border>
      <left/>
      <right style="dotted">
        <color theme="4" tint="-0.499984740745262"/>
      </right>
      <top style="dotted">
        <color theme="4" tint="-0.499984740745262"/>
      </top>
      <bottom style="dotted">
        <color theme="4" tint="-0.499984740745262"/>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rgb="FF000000"/>
      </left>
      <right style="dotted">
        <color indexed="64"/>
      </right>
      <top style="dotted">
        <color rgb="FF000000"/>
      </top>
      <bottom style="dotted">
        <color rgb="FF000000"/>
      </bottom>
      <diagonal/>
    </border>
    <border>
      <left style="dotted">
        <color indexed="64"/>
      </left>
      <right style="dotted">
        <color rgb="FF000000"/>
      </right>
      <top style="dotted">
        <color rgb="FF000000"/>
      </top>
      <bottom style="dotted">
        <color rgb="FF000000"/>
      </bottom>
      <diagonal/>
    </border>
    <border>
      <left style="dotted">
        <color indexed="64"/>
      </left>
      <right/>
      <top style="dotted">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dotted">
        <color indexed="64"/>
      </left>
      <right/>
      <top/>
      <bottom style="dotted">
        <color indexed="64"/>
      </bottom>
      <diagonal/>
    </border>
    <border>
      <left/>
      <right style="dotted">
        <color indexed="64"/>
      </right>
      <top style="dotted">
        <color indexed="64"/>
      </top>
      <bottom/>
      <diagonal/>
    </border>
    <border>
      <left/>
      <right style="dotted">
        <color indexed="64"/>
      </right>
      <top/>
      <bottom style="dotted">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dotted">
        <color indexed="64"/>
      </left>
      <right/>
      <top/>
      <bottom/>
      <diagonal/>
    </border>
    <border>
      <left style="thin">
        <color indexed="64"/>
      </left>
      <right style="thin">
        <color indexed="64"/>
      </right>
      <top style="thin">
        <color indexed="64"/>
      </top>
      <bottom style="thin">
        <color indexed="64"/>
      </bottom>
      <diagonal/>
    </border>
    <border>
      <left/>
      <right style="dotted">
        <color indexed="64"/>
      </right>
      <top/>
      <bottom/>
      <diagonal/>
    </border>
    <border>
      <left/>
      <right style="dotted">
        <color theme="4"/>
      </right>
      <top style="dotted">
        <color indexed="64"/>
      </top>
      <bottom style="dotted">
        <color indexed="64"/>
      </bottom>
      <diagonal/>
    </border>
    <border>
      <left style="dotted">
        <color indexed="64"/>
      </left>
      <right/>
      <top style="dotted">
        <color theme="0"/>
      </top>
      <bottom style="dotted">
        <color indexed="64"/>
      </bottom>
      <diagonal/>
    </border>
    <border>
      <left/>
      <right/>
      <top style="dotted">
        <color theme="0"/>
      </top>
      <bottom style="dotted">
        <color indexed="64"/>
      </bottom>
      <diagonal/>
    </border>
    <border>
      <left/>
      <right style="dotted">
        <color indexed="64"/>
      </right>
      <top style="dotted">
        <color theme="0"/>
      </top>
      <bottom style="dotted">
        <color indexed="64"/>
      </bottom>
      <diagonal/>
    </border>
    <border>
      <left style="dotted">
        <color theme="4"/>
      </left>
      <right/>
      <top style="dotted">
        <color indexed="64"/>
      </top>
      <bottom style="dotted">
        <color indexed="64"/>
      </bottom>
      <diagonal/>
    </border>
    <border>
      <left style="dotted">
        <color theme="4"/>
      </left>
      <right/>
      <top style="dotted">
        <color indexed="64"/>
      </top>
      <bottom/>
      <diagonal/>
    </border>
  </borders>
  <cellStyleXfs count="4">
    <xf numFmtId="0" fontId="0" fillId="0" borderId="0"/>
    <xf numFmtId="44"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cellStyleXfs>
  <cellXfs count="551">
    <xf numFmtId="0" fontId="0" fillId="0" borderId="0" xfId="0"/>
    <xf numFmtId="0" fontId="3" fillId="4" borderId="3" xfId="0" applyFont="1" applyFill="1" applyBorder="1" applyAlignment="1">
      <alignment horizontal="center" wrapText="1"/>
    </xf>
    <xf numFmtId="0" fontId="4" fillId="6" borderId="0" xfId="0" applyFont="1" applyFill="1" applyAlignment="1">
      <alignment horizontal="left" vertical="center" indent="2"/>
    </xf>
    <xf numFmtId="0" fontId="4" fillId="0" borderId="0" xfId="0" applyFont="1" applyAlignment="1">
      <alignment vertical="top"/>
    </xf>
    <xf numFmtId="0" fontId="6" fillId="0" borderId="0" xfId="0" applyFont="1"/>
    <xf numFmtId="164" fontId="3" fillId="4" borderId="3" xfId="2" applyNumberFormat="1" applyFont="1" applyFill="1" applyBorder="1" applyAlignment="1" applyProtection="1">
      <alignment horizontal="left"/>
    </xf>
    <xf numFmtId="0" fontId="5" fillId="0" borderId="0" xfId="0" applyFont="1"/>
    <xf numFmtId="0" fontId="9" fillId="0" borderId="0" xfId="0" applyFont="1"/>
    <xf numFmtId="0" fontId="4" fillId="7" borderId="4" xfId="0" applyFont="1" applyFill="1" applyBorder="1" applyAlignment="1">
      <alignment vertical="center"/>
    </xf>
    <xf numFmtId="0" fontId="4" fillId="7" borderId="5" xfId="0" applyFont="1" applyFill="1" applyBorder="1" applyAlignment="1">
      <alignment vertical="center"/>
    </xf>
    <xf numFmtId="0" fontId="9" fillId="0" borderId="0" xfId="0" applyFont="1" applyAlignment="1">
      <alignment vertical="center"/>
    </xf>
    <xf numFmtId="0" fontId="5" fillId="0" borderId="0" xfId="0" applyFont="1" applyAlignment="1">
      <alignment horizontal="left" vertical="top" indent="2"/>
    </xf>
    <xf numFmtId="0" fontId="10" fillId="3" borderId="1" xfId="0" applyFont="1" applyFill="1" applyBorder="1" applyAlignment="1">
      <alignment horizontal="left" vertical="center" indent="2"/>
    </xf>
    <xf numFmtId="0" fontId="10" fillId="3" borderId="2" xfId="0" applyFont="1" applyFill="1" applyBorder="1" applyAlignment="1">
      <alignment horizontal="left" vertical="center" indent="2"/>
    </xf>
    <xf numFmtId="0" fontId="10" fillId="0" borderId="0" xfId="0" applyFont="1" applyAlignment="1">
      <alignment horizontal="left" vertical="center" indent="2"/>
    </xf>
    <xf numFmtId="0" fontId="9" fillId="0" borderId="0" xfId="0" applyFont="1" applyAlignment="1">
      <alignment wrapText="1"/>
    </xf>
    <xf numFmtId="0" fontId="4" fillId="0" borderId="0" xfId="0" applyFont="1" applyAlignment="1">
      <alignment vertical="center"/>
    </xf>
    <xf numFmtId="44" fontId="5" fillId="5" borderId="3" xfId="0" applyNumberFormat="1" applyFont="1" applyFill="1" applyBorder="1" applyAlignment="1" applyProtection="1">
      <alignment vertical="center"/>
      <protection locked="0"/>
    </xf>
    <xf numFmtId="44" fontId="5" fillId="5" borderId="4" xfId="0" applyNumberFormat="1" applyFont="1" applyFill="1" applyBorder="1" applyAlignment="1" applyProtection="1">
      <alignment vertical="center"/>
      <protection locked="0"/>
    </xf>
    <xf numFmtId="44" fontId="5" fillId="0" borderId="0" xfId="0" applyNumberFormat="1" applyFont="1" applyAlignment="1" applyProtection="1">
      <alignment vertical="center"/>
      <protection locked="0"/>
    </xf>
    <xf numFmtId="164" fontId="3" fillId="4" borderId="4" xfId="2" applyNumberFormat="1" applyFont="1" applyFill="1" applyBorder="1" applyAlignment="1" applyProtection="1">
      <alignment horizontal="left"/>
    </xf>
    <xf numFmtId="164" fontId="3" fillId="0" borderId="0" xfId="2" applyNumberFormat="1" applyFont="1" applyFill="1" applyBorder="1" applyAlignment="1" applyProtection="1">
      <alignment horizontal="left"/>
    </xf>
    <xf numFmtId="0" fontId="3" fillId="4" borderId="4" xfId="0" applyFont="1" applyFill="1" applyBorder="1" applyAlignment="1">
      <alignment horizontal="center" wrapText="1"/>
    </xf>
    <xf numFmtId="0" fontId="3" fillId="0" borderId="0" xfId="0" applyFont="1" applyAlignment="1">
      <alignment horizontal="center" wrapText="1"/>
    </xf>
    <xf numFmtId="0" fontId="3" fillId="4" borderId="6" xfId="0" applyFont="1" applyFill="1" applyBorder="1" applyAlignment="1">
      <alignment horizontal="center" wrapText="1"/>
    </xf>
    <xf numFmtId="44" fontId="5" fillId="5" borderId="6" xfId="0" applyNumberFormat="1" applyFont="1" applyFill="1" applyBorder="1" applyAlignment="1" applyProtection="1">
      <alignment vertical="center"/>
      <protection locked="0"/>
    </xf>
    <xf numFmtId="0" fontId="0" fillId="2" borderId="0" xfId="0" applyFill="1"/>
    <xf numFmtId="44" fontId="9" fillId="5" borderId="7" xfId="1" applyFont="1" applyFill="1" applyBorder="1" applyAlignment="1" applyProtection="1">
      <alignment horizontal="center" vertical="top" wrapText="1"/>
      <protection locked="0"/>
    </xf>
    <xf numFmtId="0" fontId="15" fillId="2" borderId="18" xfId="0" applyFont="1" applyFill="1" applyBorder="1" applyAlignment="1">
      <alignment wrapText="1"/>
    </xf>
    <xf numFmtId="0" fontId="0" fillId="2" borderId="19" xfId="0" applyFill="1" applyBorder="1"/>
    <xf numFmtId="0" fontId="15" fillId="2" borderId="20" xfId="0" applyFont="1" applyFill="1" applyBorder="1" applyAlignment="1">
      <alignment wrapText="1"/>
    </xf>
    <xf numFmtId="0" fontId="0" fillId="2" borderId="21" xfId="0" applyFill="1" applyBorder="1"/>
    <xf numFmtId="0" fontId="16" fillId="2" borderId="20" xfId="0" applyFont="1" applyFill="1" applyBorder="1" applyAlignment="1">
      <alignment horizontal="center" wrapText="1"/>
    </xf>
    <xf numFmtId="0" fontId="17" fillId="2" borderId="20" xfId="0" applyFont="1" applyFill="1" applyBorder="1" applyAlignment="1">
      <alignment horizontal="center" wrapText="1"/>
    </xf>
    <xf numFmtId="0" fontId="18" fillId="2" borderId="20" xfId="0" applyFont="1" applyFill="1" applyBorder="1" applyAlignment="1">
      <alignment horizontal="center" wrapText="1"/>
    </xf>
    <xf numFmtId="0" fontId="19" fillId="2" borderId="20" xfId="0" applyFont="1" applyFill="1" applyBorder="1" applyAlignment="1">
      <alignment horizontal="center" wrapText="1"/>
    </xf>
    <xf numFmtId="0" fontId="0" fillId="2" borderId="20" xfId="0" applyFill="1" applyBorder="1"/>
    <xf numFmtId="0" fontId="0" fillId="2" borderId="22" xfId="0" applyFill="1" applyBorder="1"/>
    <xf numFmtId="0" fontId="0" fillId="2" borderId="23" xfId="0" applyFill="1" applyBorder="1"/>
    <xf numFmtId="164" fontId="23" fillId="8" borderId="7" xfId="2" applyNumberFormat="1" applyFont="1" applyFill="1" applyBorder="1" applyAlignment="1" applyProtection="1">
      <alignment horizontal="center" vertical="center"/>
    </xf>
    <xf numFmtId="0" fontId="23" fillId="8" borderId="7" xfId="0" applyFont="1" applyFill="1" applyBorder="1" applyAlignment="1">
      <alignment horizontal="center" vertical="center"/>
    </xf>
    <xf numFmtId="0" fontId="5" fillId="0" borderId="0" xfId="0" applyFont="1" applyAlignment="1">
      <alignment horizontal="left" vertical="top" wrapText="1" indent="2"/>
    </xf>
    <xf numFmtId="0" fontId="9" fillId="2" borderId="0" xfId="0" applyFont="1" applyFill="1"/>
    <xf numFmtId="0" fontId="4" fillId="2" borderId="0" xfId="0" applyFont="1" applyFill="1" applyAlignment="1">
      <alignment vertical="center"/>
    </xf>
    <xf numFmtId="0" fontId="30" fillId="2" borderId="0" xfId="0" applyFont="1" applyFill="1" applyAlignment="1">
      <alignment horizontal="left" vertical="top"/>
    </xf>
    <xf numFmtId="0" fontId="35" fillId="2" borderId="0" xfId="0" applyFont="1" applyFill="1" applyAlignment="1">
      <alignment vertical="top"/>
    </xf>
    <xf numFmtId="0" fontId="9" fillId="2" borderId="0" xfId="0" applyFont="1" applyFill="1" applyAlignment="1">
      <alignment horizontal="left" vertical="top"/>
    </xf>
    <xf numFmtId="166" fontId="6" fillId="0" borderId="13" xfId="0" applyNumberFormat="1" applyFont="1" applyBorder="1" applyAlignment="1">
      <alignment horizontal="center" vertical="center"/>
    </xf>
    <xf numFmtId="44" fontId="5" fillId="5" borderId="7" xfId="1" applyFont="1" applyFill="1" applyBorder="1" applyAlignment="1" applyProtection="1">
      <alignment vertical="center"/>
      <protection locked="0"/>
    </xf>
    <xf numFmtId="0" fontId="32" fillId="2" borderId="0" xfId="0" applyFont="1" applyFill="1" applyAlignment="1">
      <alignment horizontal="left" vertical="top"/>
    </xf>
    <xf numFmtId="166" fontId="9" fillId="2" borderId="0" xfId="0" applyNumberFormat="1" applyFont="1" applyFill="1" applyAlignment="1">
      <alignment horizontal="left" vertical="top"/>
    </xf>
    <xf numFmtId="0" fontId="6" fillId="2" borderId="0" xfId="0" applyFont="1" applyFill="1" applyAlignment="1">
      <alignment horizontal="left" vertical="top"/>
    </xf>
    <xf numFmtId="166" fontId="3" fillId="8" borderId="7" xfId="0" applyNumberFormat="1" applyFont="1" applyFill="1" applyBorder="1" applyAlignment="1">
      <alignment horizontal="center" vertical="center"/>
    </xf>
    <xf numFmtId="166" fontId="3" fillId="8" borderId="13" xfId="0" applyNumberFormat="1" applyFont="1" applyFill="1" applyBorder="1" applyAlignment="1">
      <alignment horizontal="center" vertical="center"/>
    </xf>
    <xf numFmtId="166" fontId="9" fillId="12" borderId="7" xfId="0" applyNumberFormat="1" applyFont="1" applyFill="1" applyBorder="1" applyAlignment="1">
      <alignment horizontal="left" vertical="center"/>
    </xf>
    <xf numFmtId="166" fontId="9" fillId="12" borderId="7" xfId="0" applyNumberFormat="1" applyFont="1" applyFill="1" applyBorder="1" applyAlignment="1">
      <alignment vertical="center"/>
    </xf>
    <xf numFmtId="0" fontId="6" fillId="8" borderId="0" xfId="0" applyFont="1" applyFill="1" applyAlignment="1">
      <alignment vertical="center"/>
    </xf>
    <xf numFmtId="0" fontId="6" fillId="0" borderId="0" xfId="0" applyFont="1" applyAlignment="1">
      <alignment vertical="center"/>
    </xf>
    <xf numFmtId="0" fontId="48" fillId="2" borderId="0" xfId="0" applyFont="1" applyFill="1" applyAlignment="1">
      <alignment vertical="center" wrapText="1"/>
    </xf>
    <xf numFmtId="164" fontId="23" fillId="8" borderId="7" xfId="2" applyNumberFormat="1" applyFont="1" applyFill="1" applyBorder="1" applyAlignment="1" applyProtection="1">
      <alignment vertical="center"/>
    </xf>
    <xf numFmtId="44" fontId="5" fillId="0" borderId="7" xfId="1" applyFont="1" applyFill="1" applyBorder="1" applyAlignment="1" applyProtection="1">
      <alignment horizontal="left" vertical="center"/>
    </xf>
    <xf numFmtId="44" fontId="9" fillId="5" borderId="7" xfId="1" applyFont="1" applyFill="1" applyBorder="1" applyAlignment="1" applyProtection="1">
      <alignment horizontal="left" vertical="top" wrapText="1"/>
      <protection locked="0"/>
    </xf>
    <xf numFmtId="44" fontId="3" fillId="11" borderId="7" xfId="1" applyFont="1" applyFill="1" applyBorder="1" applyAlignment="1" applyProtection="1">
      <alignment horizontal="left" vertical="center"/>
    </xf>
    <xf numFmtId="44" fontId="9" fillId="5" borderId="7" xfId="1" applyFont="1" applyFill="1" applyBorder="1" applyAlignment="1" applyProtection="1">
      <alignment horizontal="center" vertical="center" wrapText="1"/>
      <protection locked="0"/>
    </xf>
    <xf numFmtId="44" fontId="9" fillId="5" borderId="8" xfId="1" applyFont="1" applyFill="1" applyBorder="1" applyAlignment="1" applyProtection="1">
      <alignment vertical="center" wrapText="1"/>
      <protection locked="0"/>
    </xf>
    <xf numFmtId="9" fontId="4" fillId="0" borderId="7" xfId="3" applyFont="1" applyFill="1" applyBorder="1" applyAlignment="1" applyProtection="1">
      <alignment horizontal="center" vertical="center" wrapText="1"/>
    </xf>
    <xf numFmtId="166" fontId="9" fillId="12" borderId="13" xfId="0" applyNumberFormat="1" applyFont="1" applyFill="1" applyBorder="1" applyAlignment="1">
      <alignment horizontal="left" vertical="center"/>
    </xf>
    <xf numFmtId="164" fontId="23" fillId="8" borderId="25" xfId="2" applyNumberFormat="1" applyFont="1" applyFill="1" applyBorder="1" applyAlignment="1" applyProtection="1">
      <alignment horizontal="centerContinuous" vertical="center"/>
    </xf>
    <xf numFmtId="164" fontId="23" fillId="8" borderId="11" xfId="2" applyNumberFormat="1" applyFont="1" applyFill="1" applyBorder="1" applyAlignment="1" applyProtection="1">
      <alignment horizontal="centerContinuous" vertical="center"/>
    </xf>
    <xf numFmtId="44" fontId="36" fillId="5" borderId="7" xfId="1" applyFont="1" applyFill="1" applyBorder="1" applyAlignment="1" applyProtection="1">
      <alignment horizontal="center" vertical="center" wrapText="1"/>
      <protection locked="0"/>
    </xf>
    <xf numFmtId="0" fontId="9" fillId="0" borderId="10" xfId="0" applyFont="1" applyBorder="1" applyAlignment="1">
      <alignment horizontal="left" vertical="center"/>
    </xf>
    <xf numFmtId="166" fontId="9" fillId="0" borderId="7" xfId="1" applyNumberFormat="1" applyFont="1" applyBorder="1" applyAlignment="1">
      <alignment horizontal="center" vertical="center" wrapText="1"/>
    </xf>
    <xf numFmtId="166" fontId="9" fillId="0" borderId="7" xfId="1" applyNumberFormat="1" applyFont="1" applyFill="1" applyBorder="1" applyAlignment="1">
      <alignment horizontal="center" vertical="center" wrapText="1"/>
    </xf>
    <xf numFmtId="166" fontId="9" fillId="14" borderId="7" xfId="1" applyNumberFormat="1" applyFont="1" applyFill="1" applyBorder="1" applyAlignment="1">
      <alignment horizontal="center" vertical="center" wrapText="1"/>
    </xf>
    <xf numFmtId="166" fontId="9" fillId="14" borderId="13" xfId="1" applyNumberFormat="1" applyFont="1" applyFill="1" applyBorder="1" applyAlignment="1">
      <alignment horizontal="center" vertical="center" wrapText="1"/>
    </xf>
    <xf numFmtId="0" fontId="9" fillId="0" borderId="28" xfId="0" applyFont="1" applyBorder="1" applyAlignment="1">
      <alignment vertical="center"/>
    </xf>
    <xf numFmtId="166" fontId="9" fillId="2" borderId="7" xfId="1" applyNumberFormat="1" applyFont="1" applyFill="1" applyBorder="1" applyAlignment="1">
      <alignment horizontal="center" vertical="center" wrapText="1"/>
    </xf>
    <xf numFmtId="0" fontId="44" fillId="2" borderId="0" xfId="0" applyFont="1" applyFill="1" applyAlignment="1">
      <alignment horizontal="left" vertical="top"/>
    </xf>
    <xf numFmtId="0" fontId="10" fillId="2" borderId="0" xfId="0" applyFont="1" applyFill="1" applyAlignment="1">
      <alignment horizontal="left" vertical="center" indent="2"/>
    </xf>
    <xf numFmtId="0" fontId="35" fillId="13" borderId="0" xfId="0" applyFont="1" applyFill="1" applyAlignment="1">
      <alignment vertical="center"/>
    </xf>
    <xf numFmtId="0" fontId="4" fillId="13" borderId="0" xfId="0" applyFont="1" applyFill="1" applyAlignment="1">
      <alignment horizontal="left" vertical="center"/>
    </xf>
    <xf numFmtId="0" fontId="4" fillId="13" borderId="0" xfId="0" applyFont="1" applyFill="1" applyAlignment="1">
      <alignment vertical="center"/>
    </xf>
    <xf numFmtId="0" fontId="44" fillId="2" borderId="0" xfId="0" applyFont="1" applyFill="1" applyAlignment="1">
      <alignment vertical="center" wrapText="1"/>
    </xf>
    <xf numFmtId="0" fontId="4" fillId="2" borderId="0" xfId="0" applyFont="1" applyFill="1" applyAlignment="1">
      <alignment horizontal="left" vertical="center" wrapText="1"/>
    </xf>
    <xf numFmtId="0" fontId="4" fillId="2" borderId="0" xfId="0" applyFont="1" applyFill="1" applyAlignment="1">
      <alignment horizontal="left" vertical="center"/>
    </xf>
    <xf numFmtId="0" fontId="23" fillId="8" borderId="7" xfId="0" applyFont="1" applyFill="1" applyBorder="1" applyAlignment="1">
      <alignment horizontal="left" vertical="center"/>
    </xf>
    <xf numFmtId="0" fontId="23" fillId="8" borderId="8" xfId="0" applyFont="1" applyFill="1" applyBorder="1" applyAlignment="1">
      <alignment horizontal="left" vertical="center"/>
    </xf>
    <xf numFmtId="0" fontId="30" fillId="2" borderId="0" xfId="0" applyFont="1" applyFill="1" applyAlignment="1">
      <alignment horizontal="left" vertical="center"/>
    </xf>
    <xf numFmtId="0" fontId="30" fillId="0" borderId="0" xfId="0" applyFont="1" applyAlignment="1">
      <alignment horizontal="left" vertical="center"/>
    </xf>
    <xf numFmtId="0" fontId="3" fillId="9" borderId="7" xfId="0" applyFont="1" applyFill="1" applyBorder="1" applyAlignment="1">
      <alignment vertical="center"/>
    </xf>
    <xf numFmtId="0" fontId="3" fillId="9" borderId="12" xfId="0" applyFont="1" applyFill="1" applyBorder="1" applyAlignment="1">
      <alignment vertical="center"/>
    </xf>
    <xf numFmtId="0" fontId="3" fillId="9" borderId="14" xfId="0" applyFont="1" applyFill="1" applyBorder="1" applyAlignment="1">
      <alignment vertical="center"/>
    </xf>
    <xf numFmtId="0" fontId="3" fillId="9" borderId="13" xfId="0" applyFont="1" applyFill="1" applyBorder="1" applyAlignment="1">
      <alignment vertical="center"/>
    </xf>
    <xf numFmtId="0" fontId="4" fillId="0" borderId="7" xfId="0" applyFont="1" applyBorder="1" applyAlignment="1">
      <alignment horizontal="center" vertical="center" wrapText="1"/>
    </xf>
    <xf numFmtId="0" fontId="8" fillId="0" borderId="7" xfId="0" applyFont="1" applyBorder="1" applyAlignment="1">
      <alignment horizontal="left" vertical="top" wrapText="1"/>
    </xf>
    <xf numFmtId="0" fontId="7" fillId="0" borderId="7" xfId="0" applyFont="1" applyBorder="1" applyAlignment="1">
      <alignment horizontal="center" vertical="top"/>
    </xf>
    <xf numFmtId="44" fontId="9" fillId="0" borderId="7" xfId="1" applyFont="1" applyBorder="1" applyAlignment="1" applyProtection="1">
      <alignment horizontal="left" vertical="top" wrapText="1"/>
    </xf>
    <xf numFmtId="44" fontId="9" fillId="12" borderId="7" xfId="1" applyFont="1" applyFill="1" applyBorder="1" applyAlignment="1" applyProtection="1">
      <alignment horizontal="left" vertical="top" wrapText="1"/>
    </xf>
    <xf numFmtId="44" fontId="9" fillId="0" borderId="7" xfId="1" applyFont="1" applyBorder="1" applyAlignment="1" applyProtection="1">
      <alignment horizontal="center" vertical="top" wrapText="1"/>
    </xf>
    <xf numFmtId="0" fontId="9" fillId="2" borderId="0" xfId="0" applyFont="1" applyFill="1" applyAlignment="1">
      <alignment vertical="top"/>
    </xf>
    <xf numFmtId="0" fontId="9" fillId="0" borderId="0" xfId="0" applyFont="1" applyAlignment="1">
      <alignment vertical="top"/>
    </xf>
    <xf numFmtId="44" fontId="9" fillId="12" borderId="7" xfId="1" applyFont="1" applyFill="1" applyBorder="1" applyAlignment="1" applyProtection="1">
      <alignment horizontal="center" vertical="top" wrapText="1"/>
    </xf>
    <xf numFmtId="0" fontId="8" fillId="0" borderId="12" xfId="0" applyFont="1" applyBorder="1" applyAlignment="1">
      <alignment horizontal="left" vertical="top" wrapText="1"/>
    </xf>
    <xf numFmtId="0" fontId="7" fillId="0" borderId="14" xfId="0" applyFont="1" applyBorder="1" applyAlignment="1">
      <alignment horizontal="center" vertical="top"/>
    </xf>
    <xf numFmtId="44" fontId="9" fillId="12" borderId="14" xfId="1" applyFont="1" applyFill="1" applyBorder="1" applyAlignment="1" applyProtection="1">
      <alignment horizontal="center" vertical="top" wrapText="1"/>
    </xf>
    <xf numFmtId="0" fontId="3" fillId="8" borderId="12" xfId="1" applyNumberFormat="1" applyFont="1" applyFill="1" applyBorder="1" applyAlignment="1" applyProtection="1">
      <alignment horizontal="right" vertical="center" wrapText="1"/>
    </xf>
    <xf numFmtId="166" fontId="3" fillId="8" borderId="14" xfId="1" applyNumberFormat="1" applyFont="1" applyFill="1" applyBorder="1" applyAlignment="1" applyProtection="1">
      <alignment horizontal="right" vertical="center" wrapText="1"/>
    </xf>
    <xf numFmtId="166" fontId="3" fillId="8" borderId="13" xfId="1" applyNumberFormat="1" applyFont="1" applyFill="1" applyBorder="1" applyAlignment="1" applyProtection="1">
      <alignment horizontal="right" vertical="center" wrapText="1"/>
    </xf>
    <xf numFmtId="0" fontId="7" fillId="2" borderId="14" xfId="0" applyFont="1" applyFill="1" applyBorder="1" applyAlignment="1">
      <alignment horizontal="center" vertical="top"/>
    </xf>
    <xf numFmtId="0" fontId="51" fillId="9" borderId="12" xfId="0" applyFont="1" applyFill="1" applyBorder="1" applyAlignment="1">
      <alignment vertical="center"/>
    </xf>
    <xf numFmtId="0" fontId="8" fillId="0" borderId="7" xfId="0" applyFont="1" applyBorder="1" applyAlignment="1">
      <alignment horizontal="left" vertical="top"/>
    </xf>
    <xf numFmtId="0" fontId="5" fillId="2" borderId="0" xfId="0" applyFont="1" applyFill="1" applyAlignment="1">
      <alignment vertical="top"/>
    </xf>
    <xf numFmtId="166" fontId="3" fillId="8" borderId="7" xfId="1" applyNumberFormat="1" applyFont="1" applyFill="1" applyBorder="1" applyAlignment="1" applyProtection="1">
      <alignment horizontal="right" vertical="center" wrapText="1"/>
    </xf>
    <xf numFmtId="0" fontId="5" fillId="2" borderId="0" xfId="0" applyFont="1" applyFill="1"/>
    <xf numFmtId="0" fontId="21" fillId="2" borderId="0" xfId="0" applyFont="1" applyFill="1"/>
    <xf numFmtId="0" fontId="45" fillId="0" borderId="0" xfId="0" applyFont="1" applyAlignment="1">
      <alignment horizontal="left" vertical="center" indent="5"/>
    </xf>
    <xf numFmtId="0" fontId="34" fillId="2" borderId="24" xfId="0" applyFont="1" applyFill="1" applyBorder="1" applyAlignment="1">
      <alignment vertical="center"/>
    </xf>
    <xf numFmtId="0" fontId="52" fillId="2" borderId="0" xfId="0" applyFont="1" applyFill="1" applyAlignment="1">
      <alignment vertical="center" wrapText="1"/>
    </xf>
    <xf numFmtId="0" fontId="35" fillId="6" borderId="32" xfId="0" applyFont="1" applyFill="1" applyBorder="1" applyAlignment="1">
      <alignment vertical="center"/>
    </xf>
    <xf numFmtId="0" fontId="30" fillId="0" borderId="0" xfId="0" applyFont="1"/>
    <xf numFmtId="0" fontId="31" fillId="2" borderId="0" xfId="0" applyFont="1" applyFill="1"/>
    <xf numFmtId="0" fontId="41" fillId="2" borderId="0" xfId="0" applyFont="1" applyFill="1" applyAlignment="1">
      <alignment wrapText="1"/>
    </xf>
    <xf numFmtId="0" fontId="23" fillId="8" borderId="7" xfId="0" applyFont="1" applyFill="1" applyBorder="1" applyAlignment="1">
      <alignment vertical="center"/>
    </xf>
    <xf numFmtId="0" fontId="4" fillId="0" borderId="7" xfId="0" applyFont="1" applyBorder="1" applyAlignment="1">
      <alignment horizontal="center" wrapText="1"/>
    </xf>
    <xf numFmtId="0" fontId="5" fillId="2" borderId="7" xfId="0" applyFont="1" applyFill="1" applyBorder="1" applyAlignment="1">
      <alignment wrapText="1"/>
    </xf>
    <xf numFmtId="0" fontId="5" fillId="2" borderId="7" xfId="0" applyFont="1" applyFill="1" applyBorder="1"/>
    <xf numFmtId="0" fontId="23" fillId="8" borderId="7" xfId="0" applyFont="1" applyFill="1" applyBorder="1" applyAlignment="1">
      <alignment horizontal="left" vertical="center" wrapText="1"/>
    </xf>
    <xf numFmtId="0" fontId="5" fillId="0" borderId="7" xfId="0" applyFont="1" applyBorder="1" applyAlignment="1">
      <alignment horizontal="left" vertical="center" wrapText="1"/>
    </xf>
    <xf numFmtId="9" fontId="5" fillId="0" borderId="7" xfId="0" applyNumberFormat="1" applyFont="1" applyBorder="1" applyAlignment="1">
      <alignment horizontal="center" vertical="center" wrapText="1"/>
    </xf>
    <xf numFmtId="44" fontId="5" fillId="0" borderId="7" xfId="1" applyFont="1" applyBorder="1" applyAlignment="1" applyProtection="1">
      <alignment horizontal="left" vertical="center"/>
    </xf>
    <xf numFmtId="0" fontId="9" fillId="0" borderId="0" xfId="0" applyFont="1" applyAlignment="1">
      <alignment horizontal="left"/>
    </xf>
    <xf numFmtId="0" fontId="34" fillId="0" borderId="0" xfId="0" applyFont="1" applyAlignment="1">
      <alignment vertical="center"/>
    </xf>
    <xf numFmtId="0" fontId="10" fillId="0" borderId="0" xfId="0" applyFont="1" applyAlignment="1">
      <alignment vertical="center"/>
    </xf>
    <xf numFmtId="0" fontId="23" fillId="8" borderId="3" xfId="0" applyFont="1" applyFill="1" applyBorder="1" applyAlignment="1">
      <alignment horizontal="left" vertical="center" wrapText="1"/>
    </xf>
    <xf numFmtId="0" fontId="23" fillId="8" borderId="3" xfId="0" applyFont="1" applyFill="1" applyBorder="1" applyAlignment="1">
      <alignment horizontal="left" vertical="center"/>
    </xf>
    <xf numFmtId="0" fontId="6" fillId="2" borderId="3" xfId="0" applyFont="1" applyFill="1" applyBorder="1" applyAlignment="1">
      <alignment horizontal="left" vertical="center" wrapText="1"/>
    </xf>
    <xf numFmtId="0" fontId="9" fillId="2" borderId="3" xfId="0" applyFont="1" applyFill="1" applyBorder="1" applyAlignment="1">
      <alignment horizontal="left" vertical="center" wrapText="1" indent="2"/>
    </xf>
    <xf numFmtId="0" fontId="6" fillId="2" borderId="10" xfId="0" applyFont="1" applyFill="1" applyBorder="1" applyAlignment="1">
      <alignment horizontal="left" vertical="center"/>
    </xf>
    <xf numFmtId="0" fontId="12" fillId="2" borderId="0" xfId="0" applyFont="1" applyFill="1" applyAlignment="1">
      <alignment horizontal="left" vertical="top"/>
    </xf>
    <xf numFmtId="0" fontId="6" fillId="0" borderId="10" xfId="0" applyFont="1" applyBorder="1" applyAlignment="1">
      <alignment horizontal="left" vertical="center"/>
    </xf>
    <xf numFmtId="0" fontId="9" fillId="0" borderId="3" xfId="0" applyFont="1" applyBorder="1" applyAlignment="1">
      <alignment horizontal="left" vertical="center" wrapText="1" indent="2"/>
    </xf>
    <xf numFmtId="0" fontId="9" fillId="0" borderId="0" xfId="0" applyFont="1" applyAlignment="1">
      <alignment horizontal="left" vertical="top"/>
    </xf>
    <xf numFmtId="0" fontId="9" fillId="0" borderId="0" xfId="0" applyFont="1" applyAlignment="1">
      <alignment horizontal="left" vertical="top" wrapText="1" indent="2"/>
    </xf>
    <xf numFmtId="0" fontId="5" fillId="0" borderId="3" xfId="0" applyFont="1" applyBorder="1" applyAlignment="1">
      <alignment horizontal="left" vertical="center" wrapText="1" indent="2"/>
    </xf>
    <xf numFmtId="0" fontId="9" fillId="2" borderId="0" xfId="0" applyFont="1" applyFill="1" applyAlignment="1">
      <alignment horizontal="left" vertical="top" wrapText="1" indent="2"/>
    </xf>
    <xf numFmtId="0" fontId="5" fillId="2" borderId="3" xfId="0" applyFont="1" applyFill="1" applyBorder="1" applyAlignment="1">
      <alignment horizontal="left" vertical="center" wrapText="1" indent="2"/>
    </xf>
    <xf numFmtId="0" fontId="29" fillId="2" borderId="0" xfId="0" applyFont="1" applyFill="1" applyAlignment="1">
      <alignment horizontal="left" vertical="center" wrapText="1"/>
    </xf>
    <xf numFmtId="0" fontId="36" fillId="2" borderId="0" xfId="0" applyFont="1" applyFill="1"/>
    <xf numFmtId="0" fontId="35" fillId="6" borderId="0" xfId="0" applyFont="1" applyFill="1" applyAlignment="1">
      <alignment vertical="top"/>
    </xf>
    <xf numFmtId="0" fontId="37" fillId="2" borderId="0" xfId="0" applyFont="1" applyFill="1" applyAlignment="1">
      <alignment horizontal="left" vertical="center"/>
    </xf>
    <xf numFmtId="0" fontId="41" fillId="2" borderId="0" xfId="0" applyFont="1" applyFill="1" applyAlignment="1">
      <alignment vertical="top" wrapText="1"/>
    </xf>
    <xf numFmtId="0" fontId="23" fillId="11" borderId="8" xfId="0" applyFont="1" applyFill="1" applyBorder="1" applyAlignment="1">
      <alignment horizontal="center" vertical="center" wrapText="1"/>
    </xf>
    <xf numFmtId="0" fontId="6" fillId="2" borderId="7" xfId="0" applyFont="1" applyFill="1" applyBorder="1" applyAlignment="1">
      <alignment vertical="center" wrapText="1"/>
    </xf>
    <xf numFmtId="44" fontId="5" fillId="0" borderId="7" xfId="1" applyFont="1" applyFill="1" applyBorder="1" applyAlignment="1" applyProtection="1">
      <alignment vertical="center"/>
    </xf>
    <xf numFmtId="44" fontId="4" fillId="0" borderId="7" xfId="1" applyFont="1" applyFill="1" applyBorder="1" applyAlignment="1" applyProtection="1">
      <alignment vertical="center"/>
    </xf>
    <xf numFmtId="44" fontId="3" fillId="8" borderId="7" xfId="1" applyFont="1" applyFill="1" applyBorder="1" applyAlignment="1" applyProtection="1">
      <alignment vertical="center"/>
    </xf>
    <xf numFmtId="44" fontId="3" fillId="8" borderId="12" xfId="1" applyFont="1" applyFill="1" applyBorder="1" applyAlignment="1" applyProtection="1">
      <alignment vertical="center"/>
    </xf>
    <xf numFmtId="0" fontId="3" fillId="8" borderId="12" xfId="0" applyFont="1" applyFill="1" applyBorder="1" applyAlignment="1">
      <alignment horizontal="right" vertical="center" wrapText="1"/>
    </xf>
    <xf numFmtId="44" fontId="3" fillId="8" borderId="7" xfId="0" applyNumberFormat="1" applyFont="1" applyFill="1" applyBorder="1" applyAlignment="1">
      <alignment vertical="center"/>
    </xf>
    <xf numFmtId="0" fontId="34" fillId="2" borderId="0" xfId="0" applyFont="1" applyFill="1" applyAlignment="1">
      <alignment horizontal="left" vertical="center" indent="2"/>
    </xf>
    <xf numFmtId="0" fontId="18" fillId="2" borderId="0" xfId="0" applyFont="1" applyFill="1"/>
    <xf numFmtId="0" fontId="37" fillId="6" borderId="0" xfId="0" applyFont="1" applyFill="1" applyAlignment="1">
      <alignment vertical="center" wrapText="1"/>
    </xf>
    <xf numFmtId="0" fontId="6" fillId="2" borderId="0" xfId="0" applyFont="1" applyFill="1" applyAlignment="1">
      <alignment horizontal="left" vertical="center"/>
    </xf>
    <xf numFmtId="0" fontId="18" fillId="0" borderId="0" xfId="0" applyFont="1"/>
    <xf numFmtId="0" fontId="11" fillId="2" borderId="0" xfId="0" applyFont="1" applyFill="1"/>
    <xf numFmtId="0" fontId="11" fillId="0" borderId="0" xfId="0" applyFont="1"/>
    <xf numFmtId="0" fontId="9" fillId="2" borderId="0" xfId="0" applyFont="1" applyFill="1" applyAlignment="1">
      <alignment wrapText="1"/>
    </xf>
    <xf numFmtId="0" fontId="6" fillId="2" borderId="0" xfId="0" applyFont="1" applyFill="1"/>
    <xf numFmtId="44" fontId="23" fillId="8" borderId="7" xfId="1" applyFont="1" applyFill="1" applyBorder="1" applyAlignment="1" applyProtection="1">
      <alignment vertical="center"/>
    </xf>
    <xf numFmtId="0" fontId="11" fillId="2" borderId="0" xfId="0" applyFont="1" applyFill="1" applyAlignment="1">
      <alignment vertical="center"/>
    </xf>
    <xf numFmtId="44" fontId="23" fillId="8" borderId="7" xfId="0" applyNumberFormat="1" applyFont="1" applyFill="1" applyBorder="1" applyAlignment="1">
      <alignment vertical="center"/>
    </xf>
    <xf numFmtId="44" fontId="5" fillId="2" borderId="0" xfId="1" applyFont="1" applyFill="1" applyBorder="1" applyAlignment="1" applyProtection="1">
      <alignment horizontal="center" vertical="top"/>
    </xf>
    <xf numFmtId="0" fontId="24" fillId="0" borderId="0" xfId="0" applyFont="1" applyAlignment="1">
      <alignment vertical="top"/>
    </xf>
    <xf numFmtId="44" fontId="4" fillId="2" borderId="0" xfId="1" applyFont="1" applyFill="1" applyBorder="1" applyAlignment="1" applyProtection="1">
      <alignment horizontal="center" vertical="top"/>
    </xf>
    <xf numFmtId="0" fontId="4" fillId="0" borderId="7" xfId="0" applyFont="1" applyBorder="1" applyAlignment="1">
      <alignment horizontal="center" vertical="center"/>
    </xf>
    <xf numFmtId="44" fontId="5" fillId="0" borderId="7" xfId="1" applyFont="1" applyBorder="1" applyAlignment="1" applyProtection="1">
      <alignment horizontal="center" vertical="center"/>
    </xf>
    <xf numFmtId="0" fontId="5" fillId="2" borderId="0" xfId="0" applyFont="1" applyFill="1" applyAlignment="1">
      <alignment vertical="center"/>
    </xf>
    <xf numFmtId="44" fontId="3" fillId="8" borderId="7" xfId="1" applyFont="1" applyFill="1" applyBorder="1" applyAlignment="1" applyProtection="1">
      <alignment horizontal="center" vertical="center"/>
    </xf>
    <xf numFmtId="0" fontId="5" fillId="2" borderId="0" xfId="0" applyFont="1" applyFill="1" applyAlignment="1">
      <alignment wrapText="1"/>
    </xf>
    <xf numFmtId="0" fontId="4" fillId="2" borderId="0" xfId="0" applyFont="1" applyFill="1" applyAlignment="1">
      <alignment vertical="top" wrapText="1"/>
    </xf>
    <xf numFmtId="0" fontId="4" fillId="2" borderId="0" xfId="0" applyFont="1" applyFill="1" applyAlignment="1">
      <alignment vertical="top"/>
    </xf>
    <xf numFmtId="0" fontId="5" fillId="0" borderId="0" xfId="0" applyFont="1" applyAlignment="1">
      <alignment wrapText="1"/>
    </xf>
    <xf numFmtId="0" fontId="34" fillId="2" borderId="0" xfId="0" applyFont="1" applyFill="1" applyAlignment="1">
      <alignment horizontal="center" vertical="center"/>
    </xf>
    <xf numFmtId="0" fontId="31" fillId="2" borderId="0" xfId="0" applyFont="1" applyFill="1" applyAlignment="1">
      <alignment vertical="center"/>
    </xf>
    <xf numFmtId="0" fontId="31" fillId="2" borderId="0" xfId="0" applyFont="1" applyFill="1" applyAlignment="1">
      <alignment horizontal="center" vertical="center"/>
    </xf>
    <xf numFmtId="0" fontId="0" fillId="0" borderId="0" xfId="0" applyAlignment="1">
      <alignment vertical="center"/>
    </xf>
    <xf numFmtId="0" fontId="35" fillId="6" borderId="0" xfId="0" applyFont="1" applyFill="1" applyAlignment="1">
      <alignment vertical="center"/>
    </xf>
    <xf numFmtId="0" fontId="42" fillId="2" borderId="0" xfId="0" applyFont="1" applyFill="1" applyAlignment="1">
      <alignment horizontal="left" vertical="center"/>
    </xf>
    <xf numFmtId="44" fontId="9" fillId="12" borderId="8" xfId="1" applyFont="1" applyFill="1" applyBorder="1" applyAlignment="1" applyProtection="1">
      <alignment vertical="center" wrapText="1"/>
    </xf>
    <xf numFmtId="0" fontId="23" fillId="8" borderId="0" xfId="0" applyFont="1" applyFill="1" applyAlignment="1">
      <alignment horizontal="center" vertical="center" wrapText="1"/>
    </xf>
    <xf numFmtId="0" fontId="8" fillId="0" borderId="7" xfId="0" applyFont="1" applyBorder="1" applyAlignment="1">
      <alignment horizontal="center" vertical="center"/>
    </xf>
    <xf numFmtId="0" fontId="36" fillId="0" borderId="7" xfId="0" applyFont="1" applyBorder="1" applyAlignment="1">
      <alignment horizontal="center" vertical="center"/>
    </xf>
    <xf numFmtId="44" fontId="20" fillId="0" borderId="7" xfId="0" applyNumberFormat="1" applyFont="1" applyBorder="1" applyAlignment="1">
      <alignment vertical="center"/>
    </xf>
    <xf numFmtId="44" fontId="3" fillId="8" borderId="10" xfId="1" applyFont="1" applyFill="1" applyBorder="1" applyAlignment="1" applyProtection="1">
      <alignment horizontal="center" vertical="center"/>
    </xf>
    <xf numFmtId="44" fontId="3" fillId="8" borderId="25" xfId="1" applyFont="1" applyFill="1" applyBorder="1" applyAlignment="1" applyProtection="1">
      <alignment horizontal="center" vertical="center"/>
    </xf>
    <xf numFmtId="44" fontId="3" fillId="0" borderId="0" xfId="1" applyFont="1" applyFill="1" applyBorder="1" applyAlignment="1" applyProtection="1">
      <alignment horizontal="center" vertical="center"/>
    </xf>
    <xf numFmtId="44" fontId="9" fillId="14" borderId="7" xfId="1" applyFont="1" applyFill="1" applyBorder="1" applyAlignment="1" applyProtection="1">
      <alignment horizontal="left" vertical="top" wrapText="1"/>
    </xf>
    <xf numFmtId="44" fontId="3" fillId="8" borderId="7" xfId="1" applyFont="1" applyFill="1" applyBorder="1" applyAlignment="1" applyProtection="1">
      <alignment horizontal="left" vertical="top" wrapText="1"/>
    </xf>
    <xf numFmtId="44" fontId="23" fillId="2" borderId="0" xfId="1" applyFont="1" applyFill="1" applyBorder="1" applyAlignment="1" applyProtection="1"/>
    <xf numFmtId="0" fontId="4" fillId="2" borderId="0" xfId="0" applyFont="1" applyFill="1" applyAlignment="1">
      <alignment horizontal="left" vertical="center" indent="2"/>
    </xf>
    <xf numFmtId="0" fontId="32" fillId="2" borderId="0" xfId="0" applyFont="1" applyFill="1"/>
    <xf numFmtId="0" fontId="6" fillId="2" borderId="7" xfId="0" applyFont="1" applyFill="1" applyBorder="1" applyAlignment="1">
      <alignment horizontal="center" vertical="center" wrapText="1"/>
    </xf>
    <xf numFmtId="44" fontId="5" fillId="2" borderId="7" xfId="1" applyFont="1" applyFill="1" applyBorder="1" applyAlignment="1" applyProtection="1">
      <alignment vertical="center"/>
    </xf>
    <xf numFmtId="44" fontId="3" fillId="8" borderId="7" xfId="1" applyFont="1" applyFill="1" applyBorder="1" applyAlignment="1" applyProtection="1">
      <alignment horizontal="right" vertical="center"/>
    </xf>
    <xf numFmtId="0" fontId="42" fillId="2" borderId="0" xfId="0" applyFont="1" applyFill="1" applyAlignment="1">
      <alignment horizontal="left"/>
    </xf>
    <xf numFmtId="0" fontId="32" fillId="2" borderId="0" xfId="0" applyFont="1" applyFill="1" applyAlignment="1">
      <alignment wrapText="1"/>
    </xf>
    <xf numFmtId="0" fontId="3" fillId="9" borderId="7" xfId="0" applyFont="1" applyFill="1" applyBorder="1" applyAlignment="1">
      <alignment horizontal="center" vertical="center"/>
    </xf>
    <xf numFmtId="44" fontId="5" fillId="2" borderId="0" xfId="0" applyNumberFormat="1" applyFont="1" applyFill="1" applyAlignment="1">
      <alignment vertical="center"/>
    </xf>
    <xf numFmtId="0" fontId="9" fillId="2" borderId="0" xfId="0" applyFont="1" applyFill="1" applyAlignment="1">
      <alignment vertical="center"/>
    </xf>
    <xf numFmtId="0" fontId="32" fillId="2" borderId="0" xfId="0" applyFont="1" applyFill="1" applyAlignment="1">
      <alignment vertical="center"/>
    </xf>
    <xf numFmtId="0" fontId="6" fillId="2" borderId="7" xfId="0" applyFont="1" applyFill="1" applyBorder="1" applyAlignment="1">
      <alignment horizontal="center" vertical="center"/>
    </xf>
    <xf numFmtId="0" fontId="6" fillId="2" borderId="12" xfId="0" applyFont="1" applyFill="1" applyBorder="1" applyAlignment="1">
      <alignment vertical="center"/>
    </xf>
    <xf numFmtId="44" fontId="5" fillId="2" borderId="0" xfId="1" applyFont="1" applyFill="1" applyBorder="1" applyAlignment="1" applyProtection="1"/>
    <xf numFmtId="0" fontId="38" fillId="2" borderId="0" xfId="0" applyFont="1" applyFill="1"/>
    <xf numFmtId="0" fontId="3" fillId="2" borderId="0" xfId="0" applyFont="1" applyFill="1"/>
    <xf numFmtId="0" fontId="32" fillId="0" borderId="0" xfId="0" applyFont="1"/>
    <xf numFmtId="0" fontId="23" fillId="8" borderId="12" xfId="0" applyFont="1" applyFill="1" applyBorder="1" applyAlignment="1">
      <alignment vertical="center"/>
    </xf>
    <xf numFmtId="0" fontId="23" fillId="8" borderId="14" xfId="0" applyFont="1" applyFill="1" applyBorder="1" applyAlignment="1">
      <alignment vertical="center"/>
    </xf>
    <xf numFmtId="0" fontId="35" fillId="6" borderId="32" xfId="0" applyFont="1" applyFill="1" applyBorder="1" applyAlignment="1">
      <alignment vertical="center" wrapText="1"/>
    </xf>
    <xf numFmtId="0" fontId="35" fillId="10" borderId="18" xfId="0" applyFont="1" applyFill="1" applyBorder="1" applyAlignment="1">
      <alignment vertical="center"/>
    </xf>
    <xf numFmtId="0" fontId="35" fillId="10" borderId="24" xfId="0" applyFont="1" applyFill="1" applyBorder="1" applyAlignment="1">
      <alignment vertical="center"/>
    </xf>
    <xf numFmtId="0" fontId="23" fillId="11" borderId="7" xfId="0" applyFont="1" applyFill="1" applyBorder="1" applyAlignment="1">
      <alignment horizontal="center" vertical="center" wrapText="1"/>
    </xf>
    <xf numFmtId="0" fontId="4" fillId="0" borderId="7" xfId="0" applyFont="1" applyBorder="1" applyAlignment="1">
      <alignment horizontal="left" vertical="center"/>
    </xf>
    <xf numFmtId="0" fontId="5" fillId="0" borderId="7" xfId="0" applyFont="1" applyBorder="1" applyAlignment="1">
      <alignment horizontal="left" vertical="center"/>
    </xf>
    <xf numFmtId="0" fontId="9" fillId="2" borderId="0" xfId="0" applyFont="1" applyFill="1" applyAlignment="1">
      <alignment horizontal="center" vertical="center"/>
    </xf>
    <xf numFmtId="0" fontId="9" fillId="2" borderId="28" xfId="0" applyFont="1" applyFill="1" applyBorder="1" applyAlignment="1">
      <alignment vertical="center"/>
    </xf>
    <xf numFmtId="0" fontId="11" fillId="11" borderId="0" xfId="0" applyFont="1" applyFill="1" applyAlignment="1">
      <alignment vertical="center"/>
    </xf>
    <xf numFmtId="0" fontId="9" fillId="2" borderId="11" xfId="0" applyFont="1" applyFill="1" applyBorder="1" applyAlignment="1">
      <alignment vertical="center"/>
    </xf>
    <xf numFmtId="0" fontId="9" fillId="2" borderId="0" xfId="0" applyFont="1" applyFill="1" applyAlignment="1">
      <alignment vertical="center" wrapText="1"/>
    </xf>
    <xf numFmtId="0" fontId="11" fillId="11" borderId="11" xfId="0" applyFont="1" applyFill="1" applyBorder="1" applyAlignment="1">
      <alignment vertical="center"/>
    </xf>
    <xf numFmtId="0" fontId="11" fillId="11" borderId="0" xfId="0" applyFont="1" applyFill="1" applyAlignment="1">
      <alignment horizontal="left" vertical="center"/>
    </xf>
    <xf numFmtId="0" fontId="9" fillId="0" borderId="7" xfId="0" applyFont="1" applyBorder="1" applyAlignment="1">
      <alignment vertical="center" wrapText="1"/>
    </xf>
    <xf numFmtId="0" fontId="9" fillId="2" borderId="7" xfId="0" applyFont="1" applyFill="1" applyBorder="1" applyAlignment="1">
      <alignment vertical="center"/>
    </xf>
    <xf numFmtId="44" fontId="9" fillId="2" borderId="7" xfId="0" applyNumberFormat="1" applyFont="1" applyFill="1" applyBorder="1" applyAlignment="1">
      <alignment vertical="center"/>
    </xf>
    <xf numFmtId="168" fontId="3" fillId="8" borderId="7" xfId="0" applyNumberFormat="1" applyFont="1" applyFill="1" applyBorder="1" applyAlignment="1">
      <alignment horizontal="left" vertical="center"/>
    </xf>
    <xf numFmtId="0" fontId="9" fillId="2" borderId="0" xfId="0" applyFont="1" applyFill="1" applyAlignment="1">
      <alignment horizontal="center" vertical="top"/>
    </xf>
    <xf numFmtId="0" fontId="9" fillId="2" borderId="0" xfId="0" applyFont="1" applyFill="1" applyAlignment="1">
      <alignment vertical="top" wrapText="1"/>
    </xf>
    <xf numFmtId="0" fontId="5" fillId="2" borderId="0" xfId="0" applyFont="1" applyFill="1" applyAlignment="1">
      <alignment horizontal="center" vertical="top"/>
    </xf>
    <xf numFmtId="0" fontId="4" fillId="2" borderId="0" xfId="0" applyFont="1" applyFill="1" applyAlignment="1">
      <alignment horizontal="center" vertical="top"/>
    </xf>
    <xf numFmtId="0" fontId="5" fillId="2" borderId="0" xfId="0" applyFont="1" applyFill="1" applyAlignment="1">
      <alignment horizontal="left" vertical="top" wrapText="1"/>
    </xf>
    <xf numFmtId="165" fontId="5" fillId="2" borderId="0" xfId="0" applyNumberFormat="1" applyFont="1" applyFill="1" applyAlignment="1">
      <alignment vertical="top"/>
    </xf>
    <xf numFmtId="44" fontId="4" fillId="5" borderId="7" xfId="1" applyFont="1" applyFill="1" applyBorder="1" applyAlignment="1" applyProtection="1">
      <alignment horizontal="left" vertical="center"/>
      <protection locked="0"/>
    </xf>
    <xf numFmtId="0" fontId="30" fillId="2" borderId="0" xfId="0" applyFont="1" applyFill="1" applyAlignment="1">
      <alignment vertical="top"/>
    </xf>
    <xf numFmtId="0" fontId="30" fillId="0" borderId="0" xfId="0" applyFont="1" applyAlignment="1">
      <alignment vertical="top"/>
    </xf>
    <xf numFmtId="0" fontId="8" fillId="2" borderId="7" xfId="0" applyFont="1" applyFill="1" applyBorder="1" applyAlignment="1">
      <alignment horizontal="center" vertical="top"/>
    </xf>
    <xf numFmtId="0" fontId="9" fillId="0" borderId="7" xfId="0" applyFont="1" applyBorder="1" applyAlignment="1">
      <alignment horizontal="center" vertical="center"/>
    </xf>
    <xf numFmtId="0" fontId="6" fillId="0" borderId="7" xfId="0" applyFont="1" applyBorder="1" applyAlignment="1">
      <alignment horizontal="center" vertical="top"/>
    </xf>
    <xf numFmtId="0" fontId="27" fillId="8" borderId="10" xfId="0" applyFont="1" applyFill="1" applyBorder="1" applyAlignment="1">
      <alignment horizontal="center" vertical="center"/>
    </xf>
    <xf numFmtId="0" fontId="6" fillId="0" borderId="8" xfId="0" applyFont="1" applyBorder="1" applyAlignment="1">
      <alignment horizontal="center" vertical="top"/>
    </xf>
    <xf numFmtId="0" fontId="9" fillId="0" borderId="8" xfId="0" applyFont="1" applyBorder="1" applyAlignment="1">
      <alignment horizontal="center" vertical="center"/>
    </xf>
    <xf numFmtId="0" fontId="6" fillId="0" borderId="15" xfId="0" applyFont="1" applyBorder="1" applyAlignment="1">
      <alignment horizontal="center" vertical="top"/>
    </xf>
    <xf numFmtId="0" fontId="9" fillId="0" borderId="16" xfId="0" applyFont="1" applyBorder="1" applyAlignment="1">
      <alignment horizontal="center" vertical="center"/>
    </xf>
    <xf numFmtId="0" fontId="30" fillId="2" borderId="0" xfId="0" applyFont="1" applyFill="1"/>
    <xf numFmtId="0" fontId="35" fillId="2" borderId="0" xfId="0" applyFont="1" applyFill="1" applyAlignment="1">
      <alignment vertical="center"/>
    </xf>
    <xf numFmtId="0" fontId="20" fillId="2" borderId="0" xfId="0" applyFont="1" applyFill="1"/>
    <xf numFmtId="0" fontId="43" fillId="2" borderId="20" xfId="0" applyFont="1" applyFill="1" applyBorder="1" applyAlignment="1">
      <alignment vertical="top" wrapText="1"/>
    </xf>
    <xf numFmtId="0" fontId="29" fillId="2" borderId="0" xfId="0" applyFont="1" applyFill="1" applyAlignment="1">
      <alignment horizontal="left" vertical="top"/>
    </xf>
    <xf numFmtId="0" fontId="27" fillId="8" borderId="8" xfId="0" applyFont="1" applyFill="1" applyBorder="1" applyAlignment="1">
      <alignment horizontal="center" vertical="center"/>
    </xf>
    <xf numFmtId="0" fontId="25" fillId="2" borderId="7" xfId="0" applyFont="1" applyFill="1" applyBorder="1" applyAlignment="1">
      <alignment horizontal="center" vertical="center"/>
    </xf>
    <xf numFmtId="44" fontId="36" fillId="0" borderId="7" xfId="1" applyFont="1" applyFill="1" applyBorder="1" applyAlignment="1" applyProtection="1">
      <alignment horizontal="center" vertical="center" wrapText="1"/>
    </xf>
    <xf numFmtId="0" fontId="33" fillId="2" borderId="12" xfId="0" applyFont="1" applyFill="1" applyBorder="1" applyAlignment="1">
      <alignment vertical="center"/>
    </xf>
    <xf numFmtId="44" fontId="36" fillId="2" borderId="7" xfId="1" applyFont="1" applyFill="1" applyBorder="1" applyAlignment="1" applyProtection="1">
      <alignment horizontal="center" vertical="center" wrapText="1"/>
    </xf>
    <xf numFmtId="44" fontId="27" fillId="8" borderId="7" xfId="0" applyNumberFormat="1" applyFont="1" applyFill="1" applyBorder="1" applyAlignment="1">
      <alignment vertical="center"/>
    </xf>
    <xf numFmtId="0" fontId="20" fillId="2" borderId="28" xfId="0" quotePrefix="1" applyFont="1" applyFill="1" applyBorder="1"/>
    <xf numFmtId="0" fontId="20" fillId="2" borderId="0" xfId="0" quotePrefix="1" applyFont="1" applyFill="1"/>
    <xf numFmtId="0" fontId="3" fillId="9" borderId="14" xfId="0" applyFont="1" applyFill="1" applyBorder="1"/>
    <xf numFmtId="0" fontId="8" fillId="2" borderId="7" xfId="0" applyFont="1" applyFill="1" applyBorder="1" applyAlignment="1">
      <alignment horizontal="center" vertical="center"/>
    </xf>
    <xf numFmtId="0" fontId="39" fillId="2" borderId="8" xfId="0" applyFont="1" applyFill="1" applyBorder="1" applyAlignment="1">
      <alignment vertical="center" wrapText="1"/>
    </xf>
    <xf numFmtId="0" fontId="8" fillId="2" borderId="17" xfId="0" applyFont="1" applyFill="1" applyBorder="1" applyAlignment="1">
      <alignment horizontal="center" vertical="center"/>
    </xf>
    <xf numFmtId="44" fontId="26" fillId="8" borderId="7" xfId="1" applyFont="1" applyFill="1" applyBorder="1" applyAlignment="1" applyProtection="1">
      <alignment vertical="center"/>
    </xf>
    <xf numFmtId="167" fontId="36" fillId="5" borderId="13" xfId="3" applyNumberFormat="1" applyFont="1" applyFill="1" applyBorder="1" applyAlignment="1" applyProtection="1">
      <alignment horizontal="center" vertical="center"/>
      <protection locked="0"/>
    </xf>
    <xf numFmtId="0" fontId="35" fillId="10" borderId="29" xfId="0" applyFont="1" applyFill="1" applyBorder="1" applyAlignment="1">
      <alignment horizontal="centerContinuous" vertical="center"/>
    </xf>
    <xf numFmtId="0" fontId="35" fillId="10" borderId="30" xfId="0" applyFont="1" applyFill="1" applyBorder="1" applyAlignment="1">
      <alignment horizontal="centerContinuous" vertical="center"/>
    </xf>
    <xf numFmtId="0" fontId="35" fillId="10" borderId="31" xfId="0" applyFont="1" applyFill="1" applyBorder="1" applyAlignment="1">
      <alignment horizontal="centerContinuous" vertical="center"/>
    </xf>
    <xf numFmtId="0" fontId="9" fillId="2" borderId="0" xfId="0" applyFont="1" applyFill="1" applyAlignment="1">
      <alignment horizontal="left" vertical="center"/>
    </xf>
    <xf numFmtId="0" fontId="7" fillId="0" borderId="7" xfId="0" applyFont="1" applyBorder="1" applyAlignment="1">
      <alignment horizontal="center" vertical="center"/>
    </xf>
    <xf numFmtId="0" fontId="9" fillId="0" borderId="7" xfId="1" applyNumberFormat="1" applyFont="1" applyBorder="1" applyAlignment="1" applyProtection="1">
      <alignment horizontal="center" vertical="center" wrapText="1"/>
    </xf>
    <xf numFmtId="0" fontId="9" fillId="2" borderId="7" xfId="1" applyNumberFormat="1" applyFont="1" applyFill="1" applyBorder="1" applyAlignment="1" applyProtection="1">
      <alignment horizontal="center" vertical="center" wrapText="1"/>
    </xf>
    <xf numFmtId="0" fontId="4" fillId="0" borderId="7" xfId="0" quotePrefix="1" applyFont="1" applyBorder="1" applyAlignment="1">
      <alignment horizontal="center" vertical="center" wrapText="1"/>
    </xf>
    <xf numFmtId="0" fontId="4" fillId="0" borderId="12" xfId="0" applyFont="1" applyBorder="1" applyAlignment="1">
      <alignment horizontal="center" vertical="center" wrapText="1"/>
    </xf>
    <xf numFmtId="0" fontId="9" fillId="0" borderId="12" xfId="1" applyNumberFormat="1" applyFont="1" applyBorder="1" applyAlignment="1" applyProtection="1">
      <alignment horizontal="center" vertical="center" wrapText="1"/>
    </xf>
    <xf numFmtId="0" fontId="10" fillId="2" borderId="0" xfId="0" applyFont="1" applyFill="1" applyAlignment="1">
      <alignment horizontal="right"/>
    </xf>
    <xf numFmtId="0" fontId="9" fillId="2" borderId="0" xfId="0" applyFont="1" applyFill="1" applyAlignment="1">
      <alignment horizontal="center"/>
    </xf>
    <xf numFmtId="0" fontId="9" fillId="2" borderId="32" xfId="0" applyFont="1" applyFill="1" applyBorder="1"/>
    <xf numFmtId="0" fontId="13" fillId="2" borderId="0" xfId="0" applyFont="1" applyFill="1"/>
    <xf numFmtId="0" fontId="13" fillId="2" borderId="0" xfId="0" applyFont="1" applyFill="1" applyAlignment="1">
      <alignment horizontal="left"/>
    </xf>
    <xf numFmtId="0" fontId="14" fillId="2" borderId="0" xfId="0" applyFont="1" applyFill="1"/>
    <xf numFmtId="0" fontId="9" fillId="5" borderId="32" xfId="0" applyFont="1" applyFill="1" applyBorder="1" applyAlignment="1" applyProtection="1">
      <alignment horizontal="left"/>
      <protection locked="0"/>
    </xf>
    <xf numFmtId="0" fontId="35" fillId="13" borderId="0" xfId="0" applyFont="1" applyFill="1" applyAlignment="1">
      <alignment horizontal="left" vertical="center"/>
    </xf>
    <xf numFmtId="0" fontId="9" fillId="0" borderId="13" xfId="0" applyFont="1" applyBorder="1" applyAlignment="1">
      <alignment horizontal="left" vertical="center"/>
    </xf>
    <xf numFmtId="0" fontId="9" fillId="0" borderId="12" xfId="0" applyFont="1" applyBorder="1" applyAlignment="1">
      <alignment horizontal="left" vertical="center"/>
    </xf>
    <xf numFmtId="0" fontId="34" fillId="2" borderId="0" xfId="0" applyFont="1" applyFill="1" applyAlignment="1">
      <alignment horizontal="left" vertical="top"/>
    </xf>
    <xf numFmtId="0" fontId="23" fillId="8" borderId="12" xfId="0" applyFont="1" applyFill="1" applyBorder="1" applyAlignment="1">
      <alignment horizontal="right" vertical="center"/>
    </xf>
    <xf numFmtId="166" fontId="23" fillId="8" borderId="33" xfId="1" applyNumberFormat="1" applyFont="1" applyFill="1" applyBorder="1" applyAlignment="1" applyProtection="1">
      <alignment horizontal="center" vertical="center"/>
    </xf>
    <xf numFmtId="0" fontId="3" fillId="11" borderId="12" xfId="0" applyFont="1" applyFill="1" applyBorder="1" applyAlignment="1">
      <alignment horizontal="right" vertical="center"/>
    </xf>
    <xf numFmtId="0" fontId="3" fillId="11" borderId="14" xfId="0" applyFont="1" applyFill="1" applyBorder="1" applyAlignment="1">
      <alignment horizontal="right" vertical="center"/>
    </xf>
    <xf numFmtId="0" fontId="3" fillId="11" borderId="13" xfId="0" applyFont="1" applyFill="1" applyBorder="1" applyAlignment="1">
      <alignment horizontal="right" vertical="center"/>
    </xf>
    <xf numFmtId="0" fontId="35" fillId="6" borderId="32" xfId="0" applyFont="1" applyFill="1" applyBorder="1" applyAlignment="1">
      <alignment horizontal="left" vertical="center"/>
    </xf>
    <xf numFmtId="0" fontId="23" fillId="8" borderId="7"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5" fillId="2" borderId="0" xfId="0" applyFont="1" applyFill="1" applyAlignment="1">
      <alignment horizontal="left" vertical="top" wrapText="1" indent="2"/>
    </xf>
    <xf numFmtId="0" fontId="6" fillId="2" borderId="11" xfId="0" applyFont="1" applyFill="1" applyBorder="1" applyAlignment="1">
      <alignment horizontal="left" vertical="center"/>
    </xf>
    <xf numFmtId="0" fontId="23" fillId="8" borderId="37" xfId="0" applyFont="1" applyFill="1" applyBorder="1" applyAlignment="1">
      <alignment horizontal="center" vertical="center"/>
    </xf>
    <xf numFmtId="44" fontId="9" fillId="0" borderId="13" xfId="1" applyFont="1" applyBorder="1" applyAlignment="1" applyProtection="1">
      <alignment horizontal="center" vertical="top" wrapText="1"/>
    </xf>
    <xf numFmtId="0" fontId="23" fillId="8" borderId="10" xfId="0" applyFont="1" applyFill="1" applyBorder="1" applyAlignment="1">
      <alignment horizontal="center" vertical="center"/>
    </xf>
    <xf numFmtId="164" fontId="23" fillId="8" borderId="8" xfId="2" applyNumberFormat="1" applyFont="1" applyFill="1" applyBorder="1" applyAlignment="1" applyProtection="1">
      <alignment horizontal="center" vertical="center"/>
    </xf>
    <xf numFmtId="0" fontId="23" fillId="8" borderId="11" xfId="0" applyFont="1" applyFill="1" applyBorder="1" applyAlignment="1">
      <alignment horizontal="right" vertical="center"/>
    </xf>
    <xf numFmtId="0" fontId="27" fillId="8" borderId="26" xfId="0" applyFont="1" applyFill="1" applyBorder="1" applyAlignment="1">
      <alignment horizontal="right" vertical="center"/>
    </xf>
    <xf numFmtId="0" fontId="34" fillId="2" borderId="0" xfId="0" applyFont="1" applyFill="1" applyAlignment="1">
      <alignment horizontal="left" vertical="center"/>
    </xf>
    <xf numFmtId="164" fontId="23" fillId="8" borderId="17" xfId="2" applyNumberFormat="1" applyFont="1" applyFill="1" applyBorder="1" applyAlignment="1" applyProtection="1">
      <alignment horizontal="center" vertical="center"/>
    </xf>
    <xf numFmtId="0" fontId="9" fillId="2" borderId="0" xfId="0" applyFont="1" applyFill="1" applyAlignment="1">
      <alignment horizontal="left"/>
    </xf>
    <xf numFmtId="0" fontId="34" fillId="2" borderId="0" xfId="0" applyFont="1" applyFill="1" applyAlignment="1">
      <alignment vertical="center"/>
    </xf>
    <xf numFmtId="0" fontId="6" fillId="2" borderId="0" xfId="0" applyFont="1" applyFill="1" applyAlignment="1">
      <alignment horizontal="center"/>
    </xf>
    <xf numFmtId="0" fontId="9" fillId="2" borderId="32" xfId="0" applyFont="1" applyFill="1" applyBorder="1" applyAlignment="1">
      <alignment horizontal="center"/>
    </xf>
    <xf numFmtId="0" fontId="22" fillId="0" borderId="20" xfId="0" applyFont="1" applyBorder="1" applyAlignment="1">
      <alignment horizontal="center"/>
    </xf>
    <xf numFmtId="0" fontId="25" fillId="0" borderId="12" xfId="0" applyFont="1" applyBorder="1" applyAlignment="1">
      <alignment horizontal="center" vertical="center"/>
    </xf>
    <xf numFmtId="44" fontId="36" fillId="0" borderId="7" xfId="1" applyFont="1" applyFill="1" applyBorder="1" applyAlignment="1" applyProtection="1">
      <alignment horizontal="center" vertical="center" wrapText="1"/>
      <protection locked="0"/>
    </xf>
    <xf numFmtId="0" fontId="20" fillId="0" borderId="0" xfId="0" applyFont="1"/>
    <xf numFmtId="14" fontId="9" fillId="5" borderId="32" xfId="0" applyNumberFormat="1" applyFont="1" applyFill="1" applyBorder="1" applyAlignment="1" applyProtection="1">
      <alignment horizontal="left"/>
      <protection locked="0"/>
    </xf>
    <xf numFmtId="0" fontId="25" fillId="2" borderId="0" xfId="0" applyFont="1" applyFill="1" applyAlignment="1">
      <alignment vertical="center"/>
    </xf>
    <xf numFmtId="0" fontId="25" fillId="11" borderId="7" xfId="0" applyFont="1" applyFill="1" applyBorder="1" applyAlignment="1">
      <alignment vertical="center"/>
    </xf>
    <xf numFmtId="0" fontId="27" fillId="11" borderId="7" xfId="0" applyFont="1" applyFill="1" applyBorder="1" applyAlignment="1">
      <alignment vertical="center"/>
    </xf>
    <xf numFmtId="44" fontId="27" fillId="11" borderId="7" xfId="0" applyNumberFormat="1" applyFont="1" applyFill="1" applyBorder="1" applyAlignment="1">
      <alignment vertical="center"/>
    </xf>
    <xf numFmtId="0" fontId="3" fillId="11" borderId="7" xfId="0" applyFont="1" applyFill="1" applyBorder="1" applyAlignment="1">
      <alignment horizontal="center" vertical="center"/>
    </xf>
    <xf numFmtId="44" fontId="35" fillId="6" borderId="32" xfId="1" applyFont="1" applyFill="1" applyBorder="1" applyAlignment="1" applyProtection="1">
      <alignment vertical="center"/>
    </xf>
    <xf numFmtId="44" fontId="4" fillId="2" borderId="0" xfId="1" applyFont="1" applyFill="1" applyAlignment="1" applyProtection="1">
      <alignment horizontal="left" vertical="center" wrapText="1"/>
    </xf>
    <xf numFmtId="44" fontId="27" fillId="11" borderId="7" xfId="1" applyFont="1" applyFill="1" applyBorder="1" applyAlignment="1" applyProtection="1">
      <alignment vertical="center"/>
    </xf>
    <xf numFmtId="44" fontId="11" fillId="2" borderId="0" xfId="1" applyFont="1" applyFill="1" applyProtection="1"/>
    <xf numFmtId="44" fontId="9" fillId="2" borderId="0" xfId="1" applyFont="1" applyFill="1" applyProtection="1"/>
    <xf numFmtId="44" fontId="32" fillId="2" borderId="0" xfId="1" applyFont="1" applyFill="1" applyProtection="1"/>
    <xf numFmtId="44" fontId="9" fillId="2" borderId="0" xfId="1" applyFont="1" applyFill="1" applyAlignment="1" applyProtection="1">
      <alignment vertical="center"/>
    </xf>
    <xf numFmtId="44" fontId="9" fillId="0" borderId="0" xfId="1" applyFont="1" applyProtection="1"/>
    <xf numFmtId="44" fontId="32" fillId="0" borderId="0" xfId="1" applyFont="1" applyProtection="1"/>
    <xf numFmtId="44" fontId="42" fillId="2" borderId="0" xfId="1" applyFont="1" applyFill="1" applyAlignment="1" applyProtection="1">
      <alignment horizontal="left"/>
    </xf>
    <xf numFmtId="44" fontId="34" fillId="2" borderId="0" xfId="1" applyFont="1" applyFill="1" applyAlignment="1" applyProtection="1">
      <alignment horizontal="left" vertical="center" indent="2"/>
    </xf>
    <xf numFmtId="44" fontId="38" fillId="2" borderId="0" xfId="1" applyFont="1" applyFill="1" applyProtection="1"/>
    <xf numFmtId="0" fontId="35" fillId="6" borderId="32" xfId="1" applyNumberFormat="1" applyFont="1" applyFill="1" applyBorder="1" applyAlignment="1" applyProtection="1">
      <alignment vertical="center"/>
    </xf>
    <xf numFmtId="3" fontId="5" fillId="0" borderId="7" xfId="1" applyNumberFormat="1" applyFont="1" applyFill="1" applyBorder="1" applyAlignment="1" applyProtection="1">
      <alignment vertical="center"/>
    </xf>
    <xf numFmtId="44" fontId="5" fillId="5" borderId="8" xfId="1" applyFont="1" applyFill="1" applyBorder="1" applyAlignment="1" applyProtection="1">
      <alignment horizontal="left" vertical="center"/>
      <protection locked="0"/>
    </xf>
    <xf numFmtId="44" fontId="5" fillId="0" borderId="12" xfId="1" applyFont="1" applyFill="1" applyBorder="1" applyAlignment="1" applyProtection="1">
      <alignment horizontal="center" vertical="center"/>
    </xf>
    <xf numFmtId="44" fontId="5" fillId="0" borderId="13" xfId="1" applyFont="1" applyFill="1" applyBorder="1" applyAlignment="1" applyProtection="1">
      <alignment horizontal="center" vertical="center"/>
    </xf>
    <xf numFmtId="0" fontId="23" fillId="8" borderId="12" xfId="0" applyFont="1" applyFill="1" applyBorder="1" applyAlignment="1">
      <alignment horizontal="center" vertical="center" wrapText="1"/>
    </xf>
    <xf numFmtId="0" fontId="23" fillId="8" borderId="14" xfId="0" applyFont="1" applyFill="1" applyBorder="1" applyAlignment="1">
      <alignment horizontal="center" vertical="center" wrapText="1"/>
    </xf>
    <xf numFmtId="0" fontId="23" fillId="8" borderId="13" xfId="0" applyFont="1" applyFill="1" applyBorder="1" applyAlignment="1">
      <alignment horizontal="center" vertical="center" wrapText="1"/>
    </xf>
    <xf numFmtId="0" fontId="3" fillId="9" borderId="25" xfId="0" applyFont="1" applyFill="1" applyBorder="1" applyAlignment="1">
      <alignment horizontal="center" vertical="center"/>
    </xf>
    <xf numFmtId="0" fontId="3" fillId="9" borderId="11" xfId="0" applyFont="1" applyFill="1" applyBorder="1" applyAlignment="1">
      <alignment horizontal="center" vertical="center"/>
    </xf>
    <xf numFmtId="0" fontId="3" fillId="9" borderId="27" xfId="0" applyFont="1" applyFill="1" applyBorder="1" applyAlignment="1">
      <alignment horizontal="center" vertical="center"/>
    </xf>
    <xf numFmtId="0" fontId="23" fillId="8" borderId="17" xfId="0" applyFont="1" applyFill="1" applyBorder="1" applyAlignment="1">
      <alignment horizontal="center" vertical="center" wrapText="1"/>
    </xf>
    <xf numFmtId="0" fontId="23" fillId="8" borderId="26" xfId="0" applyFont="1" applyFill="1" applyBorder="1" applyAlignment="1">
      <alignment horizontal="center" vertical="center" wrapText="1"/>
    </xf>
    <xf numFmtId="0" fontId="23" fillId="8" borderId="33" xfId="0" applyFont="1" applyFill="1" applyBorder="1" applyAlignment="1">
      <alignment horizontal="center" vertical="center" wrapText="1"/>
    </xf>
    <xf numFmtId="0" fontId="23" fillId="8" borderId="35" xfId="0" applyFont="1" applyFill="1" applyBorder="1" applyAlignment="1">
      <alignment horizontal="center" vertical="center" wrapText="1"/>
    </xf>
    <xf numFmtId="0" fontId="43" fillId="2" borderId="0" xfId="0" applyFont="1" applyFill="1" applyAlignment="1">
      <alignment horizontal="left" vertical="top" wrapText="1"/>
    </xf>
    <xf numFmtId="0" fontId="34" fillId="2" borderId="0" xfId="0" applyFont="1" applyFill="1" applyAlignment="1">
      <alignment horizontal="left" vertical="center" wrapText="1"/>
    </xf>
    <xf numFmtId="0" fontId="10" fillId="2" borderId="0" xfId="0" applyFont="1" applyFill="1" applyAlignment="1">
      <alignment horizontal="center" vertical="center" wrapText="1"/>
    </xf>
    <xf numFmtId="0" fontId="35" fillId="6" borderId="32" xfId="0" applyFont="1" applyFill="1" applyBorder="1" applyAlignment="1">
      <alignment horizontal="left" vertical="center" wrapText="1"/>
    </xf>
    <xf numFmtId="0" fontId="35" fillId="10" borderId="29" xfId="0" applyFont="1" applyFill="1" applyBorder="1" applyAlignment="1">
      <alignment horizontal="center" vertical="center"/>
    </xf>
    <xf numFmtId="0" fontId="35" fillId="10" borderId="30" xfId="0" applyFont="1" applyFill="1" applyBorder="1" applyAlignment="1">
      <alignment horizontal="center" vertical="center"/>
    </xf>
    <xf numFmtId="0" fontId="35" fillId="10" borderId="31" xfId="0" applyFont="1" applyFill="1" applyBorder="1" applyAlignment="1">
      <alignment horizontal="center" vertical="center"/>
    </xf>
    <xf numFmtId="0" fontId="4" fillId="12" borderId="29" xfId="0" applyFont="1" applyFill="1" applyBorder="1" applyAlignment="1">
      <alignment horizontal="left" vertical="center" wrapText="1"/>
    </xf>
    <xf numFmtId="0" fontId="4" fillId="12" borderId="30" xfId="0" applyFont="1" applyFill="1" applyBorder="1" applyAlignment="1">
      <alignment horizontal="left" vertical="center" wrapText="1"/>
    </xf>
    <xf numFmtId="0" fontId="4" fillId="12" borderId="31" xfId="0" applyFont="1" applyFill="1" applyBorder="1" applyAlignment="1">
      <alignment horizontal="left" vertical="center" wrapText="1"/>
    </xf>
    <xf numFmtId="0" fontId="23" fillId="8" borderId="12" xfId="0" applyFont="1" applyFill="1" applyBorder="1" applyAlignment="1">
      <alignment horizontal="right" vertical="center"/>
    </xf>
    <xf numFmtId="0" fontId="23" fillId="8" borderId="14" xfId="0" applyFont="1" applyFill="1" applyBorder="1" applyAlignment="1">
      <alignment horizontal="right" vertical="center"/>
    </xf>
    <xf numFmtId="44" fontId="23" fillId="8" borderId="33" xfId="1" applyFont="1" applyFill="1" applyBorder="1" applyAlignment="1" applyProtection="1">
      <alignment horizontal="center" vertical="center"/>
    </xf>
    <xf numFmtId="44" fontId="23" fillId="8" borderId="0" xfId="1" applyFont="1" applyFill="1" applyBorder="1" applyAlignment="1" applyProtection="1">
      <alignment horizontal="center" vertical="center"/>
    </xf>
    <xf numFmtId="0" fontId="23" fillId="8" borderId="9" xfId="0" applyFont="1" applyFill="1" applyBorder="1" applyAlignment="1">
      <alignment horizontal="center" vertical="center" wrapText="1"/>
    </xf>
    <xf numFmtId="0" fontId="23" fillId="8" borderId="10" xfId="0" applyFont="1" applyFill="1" applyBorder="1" applyAlignment="1">
      <alignment horizontal="center" vertical="center" wrapText="1"/>
    </xf>
    <xf numFmtId="0" fontId="23" fillId="8" borderId="25" xfId="0" applyFont="1" applyFill="1" applyBorder="1" applyAlignment="1">
      <alignment horizontal="center" vertical="center" wrapText="1"/>
    </xf>
    <xf numFmtId="0" fontId="23" fillId="8" borderId="27" xfId="0" applyFont="1" applyFill="1" applyBorder="1" applyAlignment="1">
      <alignment horizontal="center" vertical="center" wrapText="1"/>
    </xf>
    <xf numFmtId="0" fontId="4" fillId="0" borderId="0" xfId="0" applyFont="1" applyAlignment="1">
      <alignment horizontal="center"/>
    </xf>
    <xf numFmtId="0" fontId="35" fillId="13" borderId="0" xfId="0" applyFont="1" applyFill="1" applyAlignment="1">
      <alignment horizontal="left" vertical="center"/>
    </xf>
    <xf numFmtId="164" fontId="23" fillId="8" borderId="14" xfId="2" applyNumberFormat="1" applyFont="1" applyFill="1" applyBorder="1" applyAlignment="1" applyProtection="1">
      <alignment horizontal="right" vertical="center"/>
    </xf>
    <xf numFmtId="164" fontId="23" fillId="8" borderId="12" xfId="2" applyNumberFormat="1" applyFont="1" applyFill="1" applyBorder="1" applyAlignment="1" applyProtection="1">
      <alignment horizontal="right" vertical="center"/>
    </xf>
    <xf numFmtId="0" fontId="9" fillId="0" borderId="13" xfId="0" applyFont="1" applyBorder="1" applyAlignment="1">
      <alignment horizontal="left" vertical="center"/>
    </xf>
    <xf numFmtId="0" fontId="9" fillId="0" borderId="12" xfId="0" applyFont="1" applyBorder="1" applyAlignment="1">
      <alignment horizontal="left" vertical="center"/>
    </xf>
    <xf numFmtId="0" fontId="9" fillId="2" borderId="13" xfId="0" applyFont="1" applyFill="1" applyBorder="1" applyAlignment="1">
      <alignment horizontal="left" vertical="center"/>
    </xf>
    <xf numFmtId="0" fontId="9" fillId="2" borderId="12" xfId="0" applyFont="1" applyFill="1" applyBorder="1" applyAlignment="1">
      <alignment horizontal="left" vertical="center"/>
    </xf>
    <xf numFmtId="0" fontId="7" fillId="2" borderId="14" xfId="0" applyFont="1" applyFill="1" applyBorder="1" applyAlignment="1">
      <alignment horizontal="left" vertical="center"/>
    </xf>
    <xf numFmtId="0" fontId="34" fillId="2" borderId="0" xfId="0" applyFont="1" applyFill="1" applyAlignment="1">
      <alignment horizontal="left" vertical="top"/>
    </xf>
    <xf numFmtId="0" fontId="7" fillId="0" borderId="13" xfId="0" applyFont="1" applyBorder="1" applyAlignment="1">
      <alignment horizontal="left" vertical="center"/>
    </xf>
    <xf numFmtId="0" fontId="35" fillId="10" borderId="18"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19" xfId="0" applyFont="1" applyFill="1" applyBorder="1" applyAlignment="1">
      <alignment horizontal="center" vertical="center"/>
    </xf>
    <xf numFmtId="0" fontId="4" fillId="12" borderId="30" xfId="0" applyFont="1" applyFill="1" applyBorder="1" applyAlignment="1">
      <alignment horizontal="left" vertical="center"/>
    </xf>
    <xf numFmtId="0" fontId="4" fillId="12" borderId="31" xfId="0" applyFont="1" applyFill="1" applyBorder="1" applyAlignment="1">
      <alignment horizontal="left" vertical="center"/>
    </xf>
    <xf numFmtId="0" fontId="35" fillId="13" borderId="32" xfId="0" applyFont="1" applyFill="1" applyBorder="1" applyAlignment="1">
      <alignment horizontal="left" vertical="top"/>
    </xf>
    <xf numFmtId="164" fontId="23" fillId="8" borderId="12" xfId="2" applyNumberFormat="1" applyFont="1" applyFill="1" applyBorder="1" applyAlignment="1" applyProtection="1">
      <alignment horizontal="left" vertical="center"/>
    </xf>
    <xf numFmtId="164" fontId="23" fillId="8" borderId="13" xfId="2" applyNumberFormat="1" applyFont="1" applyFill="1" applyBorder="1" applyAlignment="1" applyProtection="1">
      <alignment horizontal="left" vertical="center"/>
    </xf>
    <xf numFmtId="0" fontId="35" fillId="6" borderId="0" xfId="0" applyFont="1" applyFill="1" applyAlignment="1">
      <alignment horizontal="left" vertical="top"/>
    </xf>
    <xf numFmtId="164" fontId="3" fillId="4" borderId="4" xfId="2" applyNumberFormat="1" applyFont="1" applyFill="1" applyBorder="1" applyAlignment="1">
      <alignment horizontal="center"/>
    </xf>
    <xf numFmtId="164" fontId="3" fillId="4" borderId="5" xfId="2" applyNumberFormat="1" applyFont="1" applyFill="1" applyBorder="1" applyAlignment="1">
      <alignment horizontal="center"/>
    </xf>
    <xf numFmtId="0" fontId="23" fillId="8" borderId="13" xfId="0" applyFont="1" applyFill="1" applyBorder="1" applyAlignment="1">
      <alignment horizontal="right" vertical="center"/>
    </xf>
    <xf numFmtId="44" fontId="9" fillId="0" borderId="8" xfId="1" applyFont="1" applyBorder="1" applyAlignment="1" applyProtection="1">
      <alignment horizontal="left" vertical="center" wrapText="1"/>
    </xf>
    <xf numFmtId="44" fontId="9" fillId="0" borderId="9" xfId="1" applyFont="1" applyBorder="1" applyAlignment="1" applyProtection="1">
      <alignment horizontal="left" vertical="center" wrapText="1"/>
    </xf>
    <xf numFmtId="44" fontId="9" fillId="0" borderId="10" xfId="1" applyFont="1" applyBorder="1" applyAlignment="1" applyProtection="1">
      <alignment horizontal="left" vertical="center" wrapText="1"/>
    </xf>
    <xf numFmtId="44" fontId="9" fillId="5" borderId="8" xfId="1" applyFont="1" applyFill="1" applyBorder="1" applyAlignment="1" applyProtection="1">
      <alignment horizontal="left" vertical="center" wrapText="1"/>
      <protection locked="0"/>
    </xf>
    <xf numFmtId="44" fontId="9" fillId="5" borderId="9" xfId="1" applyFont="1" applyFill="1" applyBorder="1" applyAlignment="1" applyProtection="1">
      <alignment horizontal="left" vertical="center" wrapText="1"/>
      <protection locked="0"/>
    </xf>
    <xf numFmtId="44" fontId="9" fillId="5" borderId="10" xfId="1" applyFont="1" applyFill="1" applyBorder="1" applyAlignment="1" applyProtection="1">
      <alignment horizontal="left" vertical="center" wrapText="1"/>
      <protection locked="0"/>
    </xf>
    <xf numFmtId="0" fontId="8" fillId="12" borderId="29" xfId="0" applyFont="1" applyFill="1" applyBorder="1" applyAlignment="1">
      <alignment horizontal="left" vertical="center" wrapText="1"/>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66" fontId="23" fillId="8" borderId="33" xfId="1" applyNumberFormat="1" applyFont="1" applyFill="1" applyBorder="1" applyAlignment="1" applyProtection="1">
      <alignment horizontal="center" vertical="center"/>
    </xf>
    <xf numFmtId="0" fontId="3" fillId="11" borderId="12" xfId="0" applyFont="1" applyFill="1" applyBorder="1" applyAlignment="1">
      <alignment horizontal="right" vertical="center"/>
    </xf>
    <xf numFmtId="0" fontId="3" fillId="11" borderId="14" xfId="0" applyFont="1" applyFill="1" applyBorder="1" applyAlignment="1">
      <alignment horizontal="right" vertical="center"/>
    </xf>
    <xf numFmtId="0" fontId="3" fillId="11" borderId="13" xfId="0" applyFont="1" applyFill="1" applyBorder="1" applyAlignment="1">
      <alignment horizontal="right" vertical="center"/>
    </xf>
    <xf numFmtId="0" fontId="35" fillId="10" borderId="34" xfId="0" applyFont="1" applyFill="1" applyBorder="1" applyAlignment="1">
      <alignment horizontal="center" vertical="center"/>
    </xf>
    <xf numFmtId="0" fontId="4" fillId="12" borderId="34" xfId="0" applyFont="1" applyFill="1" applyBorder="1" applyAlignment="1">
      <alignment horizontal="left" vertical="center" wrapText="1"/>
    </xf>
    <xf numFmtId="0" fontId="35" fillId="6" borderId="32" xfId="0" applyFont="1" applyFill="1" applyBorder="1" applyAlignment="1">
      <alignment horizontal="left" vertical="center"/>
    </xf>
    <xf numFmtId="0" fontId="23" fillId="8" borderId="7" xfId="0" applyFont="1" applyFill="1" applyBorder="1" applyAlignment="1">
      <alignment horizontal="center" vertical="center" wrapText="1"/>
    </xf>
    <xf numFmtId="0" fontId="23" fillId="8" borderId="8" xfId="0" applyFont="1" applyFill="1" applyBorder="1" applyAlignment="1">
      <alignment horizontal="center" vertical="center" wrapText="1"/>
    </xf>
    <xf numFmtId="164" fontId="23" fillId="8" borderId="25" xfId="2" applyNumberFormat="1" applyFont="1" applyFill="1" applyBorder="1" applyAlignment="1" applyProtection="1">
      <alignment horizontal="center" vertical="center"/>
    </xf>
    <xf numFmtId="164" fontId="23" fillId="8" borderId="11" xfId="2" applyNumberFormat="1" applyFont="1" applyFill="1" applyBorder="1" applyAlignment="1" applyProtection="1">
      <alignment horizontal="center" vertical="center"/>
    </xf>
    <xf numFmtId="0" fontId="23" fillId="8" borderId="12" xfId="0" applyFont="1" applyFill="1" applyBorder="1" applyAlignment="1">
      <alignment horizontal="right" vertical="center" wrapText="1"/>
    </xf>
    <xf numFmtId="0" fontId="23" fillId="8" borderId="13" xfId="0" applyFont="1" applyFill="1" applyBorder="1" applyAlignment="1">
      <alignment horizontal="right" vertical="center" wrapText="1"/>
    </xf>
    <xf numFmtId="0" fontId="35" fillId="6" borderId="32" xfId="0" applyFont="1" applyFill="1" applyBorder="1" applyAlignment="1">
      <alignment horizontal="left" vertical="top"/>
    </xf>
    <xf numFmtId="0" fontId="8" fillId="12" borderId="22" xfId="0" applyFont="1" applyFill="1" applyBorder="1" applyAlignment="1">
      <alignment horizontal="left" vertical="center" wrapText="1"/>
    </xf>
    <xf numFmtId="0" fontId="8" fillId="12" borderId="32" xfId="0" applyFont="1" applyFill="1" applyBorder="1" applyAlignment="1">
      <alignment horizontal="left" vertical="center" wrapText="1"/>
    </xf>
    <xf numFmtId="0" fontId="8" fillId="12" borderId="23" xfId="0" applyFont="1" applyFill="1" applyBorder="1" applyAlignment="1">
      <alignment horizontal="left" vertical="center" wrapText="1"/>
    </xf>
    <xf numFmtId="164" fontId="23" fillId="8" borderId="27" xfId="2" applyNumberFormat="1" applyFont="1" applyFill="1" applyBorder="1" applyAlignment="1" applyProtection="1">
      <alignment horizontal="center"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2" borderId="0" xfId="0" applyFont="1" applyFill="1" applyAlignment="1">
      <alignment horizontal="left" vertical="top" wrapText="1" indent="2"/>
    </xf>
    <xf numFmtId="0" fontId="6" fillId="2" borderId="11" xfId="0" applyFont="1" applyFill="1" applyBorder="1" applyAlignment="1">
      <alignment horizontal="lef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23" fillId="8" borderId="14" xfId="0" applyFont="1" applyFill="1" applyBorder="1" applyAlignment="1">
      <alignment horizontal="right" vertical="center" wrapText="1"/>
    </xf>
    <xf numFmtId="44" fontId="5" fillId="0" borderId="8" xfId="1" applyFont="1" applyFill="1" applyBorder="1" applyAlignment="1" applyProtection="1">
      <alignment horizontal="center" vertical="center"/>
    </xf>
    <xf numFmtId="44" fontId="5" fillId="0" borderId="9" xfId="1" applyFont="1" applyFill="1" applyBorder="1" applyAlignment="1" applyProtection="1">
      <alignment horizontal="center" vertical="center"/>
    </xf>
    <xf numFmtId="44" fontId="5" fillId="0" borderId="10" xfId="1" applyFont="1" applyFill="1" applyBorder="1" applyAlignment="1" applyProtection="1">
      <alignment horizontal="center" vertical="center"/>
    </xf>
    <xf numFmtId="44" fontId="9" fillId="0" borderId="8" xfId="0" applyNumberFormat="1" applyFont="1" applyBorder="1" applyAlignment="1">
      <alignment horizontal="left" vertical="center"/>
    </xf>
    <xf numFmtId="44" fontId="9" fillId="0" borderId="9" xfId="0" applyNumberFormat="1" applyFont="1" applyBorder="1" applyAlignment="1">
      <alignment horizontal="left" vertical="center"/>
    </xf>
    <xf numFmtId="44" fontId="9" fillId="0" borderId="10" xfId="0" applyNumberFormat="1" applyFont="1" applyBorder="1" applyAlignment="1">
      <alignment horizontal="left" vertical="center"/>
    </xf>
    <xf numFmtId="0" fontId="37" fillId="13" borderId="32" xfId="0" applyFont="1" applyFill="1" applyBorder="1" applyAlignment="1">
      <alignment horizontal="left" vertical="center"/>
    </xf>
    <xf numFmtId="0" fontId="27" fillId="8" borderId="7" xfId="0" applyFont="1" applyFill="1" applyBorder="1" applyAlignment="1">
      <alignment horizontal="center" vertical="center" wrapText="1"/>
    </xf>
    <xf numFmtId="0" fontId="27" fillId="8" borderId="7" xfId="0" applyFont="1" applyFill="1" applyBorder="1" applyAlignment="1">
      <alignment horizontal="center" vertical="center"/>
    </xf>
    <xf numFmtId="0" fontId="27" fillId="8" borderId="12"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26" fillId="8" borderId="12" xfId="0" applyFont="1" applyFill="1" applyBorder="1" applyAlignment="1">
      <alignment horizontal="left" vertical="center" wrapText="1"/>
    </xf>
    <xf numFmtId="0" fontId="26" fillId="8" borderId="14" xfId="0" applyFont="1" applyFill="1" applyBorder="1" applyAlignment="1">
      <alignment horizontal="left" vertical="center" wrapText="1"/>
    </xf>
    <xf numFmtId="0" fontId="26" fillId="8" borderId="13" xfId="0" applyFont="1" applyFill="1" applyBorder="1" applyAlignment="1">
      <alignment horizontal="left" vertical="center" wrapText="1"/>
    </xf>
    <xf numFmtId="44" fontId="5" fillId="5" borderId="8" xfId="1" applyFont="1" applyFill="1" applyBorder="1" applyAlignment="1" applyProtection="1">
      <alignment horizontal="center" vertical="center"/>
      <protection locked="0"/>
    </xf>
    <xf numFmtId="44" fontId="5" fillId="5" borderId="9" xfId="1" applyFont="1" applyFill="1" applyBorder="1" applyAlignment="1" applyProtection="1">
      <alignment horizontal="center" vertical="center"/>
      <protection locked="0"/>
    </xf>
    <xf numFmtId="44" fontId="5" fillId="5" borderId="10" xfId="1" applyFont="1" applyFill="1" applyBorder="1" applyAlignment="1" applyProtection="1">
      <alignment horizontal="center" vertical="center"/>
      <protection locked="0"/>
    </xf>
    <xf numFmtId="44" fontId="3" fillId="8" borderId="40" xfId="1" applyFont="1" applyFill="1" applyBorder="1" applyAlignment="1" applyProtection="1">
      <alignment horizontal="center" vertical="center"/>
    </xf>
    <xf numFmtId="44" fontId="3" fillId="8" borderId="13" xfId="1" applyFont="1" applyFill="1" applyBorder="1" applyAlignment="1" applyProtection="1">
      <alignment horizontal="center" vertical="center"/>
    </xf>
    <xf numFmtId="0" fontId="23" fillId="8" borderId="37" xfId="0" applyFont="1" applyFill="1" applyBorder="1" applyAlignment="1">
      <alignment horizontal="center" vertical="center"/>
    </xf>
    <xf numFmtId="0" fontId="23" fillId="8" borderId="38" xfId="0" applyFont="1" applyFill="1" applyBorder="1" applyAlignment="1">
      <alignment horizontal="center" vertical="center"/>
    </xf>
    <xf numFmtId="0" fontId="23" fillId="8" borderId="39" xfId="0" applyFont="1" applyFill="1" applyBorder="1" applyAlignment="1">
      <alignment horizontal="center" vertical="center"/>
    </xf>
    <xf numFmtId="44" fontId="3" fillId="8" borderId="41" xfId="1" applyFont="1" applyFill="1" applyBorder="1" applyAlignment="1" applyProtection="1">
      <alignment horizontal="right" vertical="center"/>
    </xf>
    <xf numFmtId="44" fontId="3" fillId="8" borderId="26" xfId="1" applyFont="1" applyFill="1" applyBorder="1" applyAlignment="1" applyProtection="1">
      <alignment horizontal="right" vertical="center"/>
    </xf>
    <xf numFmtId="44" fontId="9" fillId="0" borderId="17" xfId="1" applyFont="1" applyBorder="1" applyAlignment="1" applyProtection="1">
      <alignment horizontal="center" vertical="center" wrapText="1"/>
    </xf>
    <xf numFmtId="44" fontId="9" fillId="0" borderId="26" xfId="1" applyFont="1" applyBorder="1" applyAlignment="1" applyProtection="1">
      <alignment horizontal="center" vertical="center" wrapText="1"/>
    </xf>
    <xf numFmtId="44" fontId="9" fillId="12" borderId="12" xfId="1" applyFont="1" applyFill="1" applyBorder="1" applyAlignment="1" applyProtection="1">
      <alignment horizontal="center" vertical="top" wrapText="1"/>
    </xf>
    <xf numFmtId="44" fontId="9" fillId="12" borderId="13" xfId="1" applyFont="1" applyFill="1" applyBorder="1" applyAlignment="1" applyProtection="1">
      <alignment horizontal="center" vertical="top" wrapText="1"/>
    </xf>
    <xf numFmtId="44" fontId="9" fillId="0" borderId="12" xfId="1" applyFont="1" applyBorder="1" applyAlignment="1" applyProtection="1">
      <alignment horizontal="center" vertical="top" wrapText="1"/>
    </xf>
    <xf numFmtId="44" fontId="9" fillId="0" borderId="13" xfId="1" applyFont="1" applyBorder="1" applyAlignment="1" applyProtection="1">
      <alignment horizontal="center" vertical="top" wrapText="1"/>
    </xf>
    <xf numFmtId="0" fontId="23" fillId="8" borderId="33" xfId="0" applyFont="1" applyFill="1" applyBorder="1" applyAlignment="1">
      <alignment horizontal="center" vertical="center"/>
    </xf>
    <xf numFmtId="0" fontId="23" fillId="8" borderId="35" xfId="0" applyFont="1" applyFill="1" applyBorder="1" applyAlignment="1">
      <alignment horizontal="center" vertical="center"/>
    </xf>
    <xf numFmtId="0" fontId="23" fillId="8" borderId="25" xfId="0" applyFont="1" applyFill="1" applyBorder="1" applyAlignment="1">
      <alignment horizontal="center" vertical="center"/>
    </xf>
    <xf numFmtId="0" fontId="23" fillId="8" borderId="27"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23" fillId="8" borderId="36" xfId="0" applyFont="1" applyFill="1" applyBorder="1" applyAlignment="1">
      <alignment horizontal="right" vertical="center"/>
    </xf>
    <xf numFmtId="0" fontId="23" fillId="8" borderId="9" xfId="0" applyFont="1" applyFill="1" applyBorder="1" applyAlignment="1">
      <alignment horizontal="center" vertical="center"/>
    </xf>
    <xf numFmtId="0" fontId="23" fillId="8" borderId="10" xfId="0" applyFont="1" applyFill="1" applyBorder="1" applyAlignment="1">
      <alignment horizontal="center" vertical="center"/>
    </xf>
    <xf numFmtId="0" fontId="35" fillId="6" borderId="0" xfId="0" applyFont="1" applyFill="1" applyAlignment="1">
      <alignment horizontal="left" vertical="center"/>
    </xf>
    <xf numFmtId="0" fontId="4" fillId="12" borderId="22" xfId="0" applyFont="1" applyFill="1" applyBorder="1" applyAlignment="1">
      <alignment horizontal="left" vertical="center" wrapText="1"/>
    </xf>
    <xf numFmtId="0" fontId="4" fillId="12" borderId="32" xfId="0" applyFont="1" applyFill="1" applyBorder="1" applyAlignment="1">
      <alignment horizontal="left" vertical="center" wrapText="1"/>
    </xf>
    <xf numFmtId="0" fontId="4" fillId="12" borderId="23" xfId="0" applyFont="1" applyFill="1" applyBorder="1" applyAlignment="1">
      <alignment horizontal="left" vertical="center" wrapText="1"/>
    </xf>
    <xf numFmtId="0" fontId="41" fillId="2" borderId="0" xfId="0" applyFont="1" applyFill="1" applyAlignment="1">
      <alignment horizontal="left" vertical="center" wrapText="1"/>
    </xf>
    <xf numFmtId="44" fontId="9" fillId="12" borderId="17" xfId="1" applyFont="1" applyFill="1" applyBorder="1" applyAlignment="1" applyProtection="1">
      <alignment horizontal="center" vertical="center" wrapText="1"/>
    </xf>
    <xf numFmtId="44" fontId="9" fillId="12" borderId="26" xfId="1" applyFont="1" applyFill="1" applyBorder="1" applyAlignment="1" applyProtection="1">
      <alignment horizontal="center" vertical="center" wrapText="1"/>
    </xf>
    <xf numFmtId="164" fontId="23" fillId="8" borderId="12" xfId="2" applyNumberFormat="1" applyFont="1" applyFill="1" applyBorder="1" applyAlignment="1" applyProtection="1">
      <alignment horizontal="center" vertical="center"/>
    </xf>
    <xf numFmtId="164" fontId="23" fillId="8" borderId="14" xfId="2" applyNumberFormat="1" applyFont="1" applyFill="1" applyBorder="1" applyAlignment="1" applyProtection="1">
      <alignment horizontal="center" vertical="center"/>
    </xf>
    <xf numFmtId="0" fontId="6" fillId="12" borderId="22" xfId="0" applyFont="1" applyFill="1" applyBorder="1" applyAlignment="1">
      <alignment horizontal="left" vertical="center" wrapText="1"/>
    </xf>
    <xf numFmtId="0" fontId="6" fillId="12" borderId="32" xfId="0" applyFont="1" applyFill="1" applyBorder="1" applyAlignment="1">
      <alignment horizontal="left" vertical="center" wrapText="1"/>
    </xf>
    <xf numFmtId="0" fontId="6" fillId="12" borderId="23" xfId="0" applyFont="1" applyFill="1" applyBorder="1" applyAlignment="1">
      <alignment horizontal="left" vertical="center" wrapText="1"/>
    </xf>
    <xf numFmtId="0" fontId="35" fillId="10" borderId="20" xfId="0" applyFont="1" applyFill="1" applyBorder="1" applyAlignment="1">
      <alignment horizontal="center" vertical="center"/>
    </xf>
    <xf numFmtId="0" fontId="35" fillId="10" borderId="0" xfId="0" applyFont="1" applyFill="1" applyAlignment="1">
      <alignment horizontal="center" vertical="center"/>
    </xf>
    <xf numFmtId="44" fontId="9" fillId="12" borderId="12" xfId="1" applyFont="1" applyFill="1" applyBorder="1" applyAlignment="1" applyProtection="1">
      <alignment horizontal="center" vertical="center" wrapText="1"/>
    </xf>
    <xf numFmtId="44" fontId="9" fillId="12" borderId="13" xfId="1" applyFont="1" applyFill="1" applyBorder="1" applyAlignment="1" applyProtection="1">
      <alignment horizontal="center" vertical="center" wrapText="1"/>
    </xf>
    <xf numFmtId="166" fontId="23" fillId="8" borderId="0" xfId="1" applyNumberFormat="1" applyFont="1" applyFill="1" applyBorder="1" applyAlignment="1" applyProtection="1">
      <alignment horizontal="center" vertical="center"/>
    </xf>
    <xf numFmtId="44" fontId="9" fillId="2" borderId="8" xfId="1" applyFont="1" applyFill="1" applyBorder="1" applyAlignment="1" applyProtection="1">
      <alignment horizontal="center" vertical="center"/>
    </xf>
    <xf numFmtId="44" fontId="9" fillId="2" borderId="9" xfId="1" applyFont="1" applyFill="1" applyBorder="1" applyAlignment="1" applyProtection="1">
      <alignment horizontal="center" vertical="center"/>
    </xf>
    <xf numFmtId="44" fontId="9" fillId="2" borderId="10" xfId="1" applyFont="1" applyFill="1" applyBorder="1" applyAlignment="1" applyProtection="1">
      <alignment horizontal="center" vertical="center"/>
    </xf>
    <xf numFmtId="164" fontId="23" fillId="8" borderId="8" xfId="2" applyNumberFormat="1" applyFont="1" applyFill="1" applyBorder="1" applyAlignment="1" applyProtection="1">
      <alignment horizontal="center" vertical="center"/>
    </xf>
    <xf numFmtId="164" fontId="23" fillId="8" borderId="10" xfId="2" applyNumberFormat="1" applyFont="1" applyFill="1" applyBorder="1" applyAlignment="1" applyProtection="1">
      <alignment horizontal="center" vertical="center"/>
    </xf>
    <xf numFmtId="164" fontId="23" fillId="8" borderId="8" xfId="2" applyNumberFormat="1" applyFont="1" applyFill="1" applyBorder="1" applyAlignment="1" applyProtection="1">
      <alignment horizontal="center" vertical="center" wrapText="1"/>
    </xf>
    <xf numFmtId="164" fontId="23" fillId="8" borderId="10" xfId="2" applyNumberFormat="1" applyFont="1" applyFill="1" applyBorder="1" applyAlignment="1" applyProtection="1">
      <alignment horizontal="center" vertical="center" wrapText="1"/>
    </xf>
    <xf numFmtId="0" fontId="6" fillId="12" borderId="29" xfId="0" applyFont="1" applyFill="1" applyBorder="1" applyAlignment="1">
      <alignment horizontal="left" vertical="center" wrapText="1"/>
    </xf>
    <xf numFmtId="0" fontId="6" fillId="12" borderId="30" xfId="0" applyFont="1" applyFill="1" applyBorder="1" applyAlignment="1">
      <alignment horizontal="left" vertical="center" wrapText="1"/>
    </xf>
    <xf numFmtId="0" fontId="6" fillId="12" borderId="31" xfId="0" applyFont="1" applyFill="1" applyBorder="1" applyAlignment="1">
      <alignment horizontal="left" vertical="center" wrapText="1"/>
    </xf>
    <xf numFmtId="0" fontId="23" fillId="8" borderId="25" xfId="0" applyFont="1" applyFill="1" applyBorder="1" applyAlignment="1">
      <alignment horizontal="right" vertical="center"/>
    </xf>
    <xf numFmtId="0" fontId="23" fillId="8" borderId="11" xfId="0" applyFont="1" applyFill="1" applyBorder="1" applyAlignment="1">
      <alignment horizontal="right" vertical="center"/>
    </xf>
    <xf numFmtId="0" fontId="23" fillId="8" borderId="27" xfId="0" applyFont="1" applyFill="1" applyBorder="1" applyAlignment="1">
      <alignment horizontal="right" vertical="center"/>
    </xf>
    <xf numFmtId="0" fontId="23" fillId="8" borderId="12" xfId="0" applyFont="1" applyFill="1" applyBorder="1" applyAlignment="1">
      <alignment horizontal="left" vertical="center"/>
    </xf>
    <xf numFmtId="0" fontId="23" fillId="8" borderId="13" xfId="0" applyFont="1" applyFill="1" applyBorder="1" applyAlignment="1">
      <alignment horizontal="left" vertical="center"/>
    </xf>
    <xf numFmtId="166" fontId="3" fillId="8" borderId="25" xfId="0" applyNumberFormat="1" applyFont="1" applyFill="1" applyBorder="1" applyAlignment="1">
      <alignment horizontal="center" vertical="center"/>
    </xf>
    <xf numFmtId="166" fontId="3" fillId="8" borderId="27" xfId="0" applyNumberFormat="1" applyFont="1" applyFill="1" applyBorder="1" applyAlignment="1">
      <alignment horizontal="center" vertical="center"/>
    </xf>
    <xf numFmtId="0" fontId="23" fillId="8" borderId="11" xfId="0" applyFont="1" applyFill="1" applyBorder="1" applyAlignment="1">
      <alignment horizontal="center" vertical="center"/>
    </xf>
    <xf numFmtId="0" fontId="9" fillId="0" borderId="7" xfId="0" applyFont="1" applyBorder="1" applyAlignment="1">
      <alignment horizontal="left" vertical="top" wrapText="1"/>
    </xf>
    <xf numFmtId="0" fontId="34" fillId="2" borderId="0" xfId="0" applyFont="1" applyFill="1" applyAlignment="1">
      <alignment horizontal="center" vertical="top"/>
    </xf>
    <xf numFmtId="0" fontId="7" fillId="2" borderId="12" xfId="0" applyFont="1" applyFill="1" applyBorder="1" applyAlignment="1">
      <alignment vertical="top" wrapText="1"/>
    </xf>
    <xf numFmtId="0" fontId="7" fillId="2" borderId="13" xfId="0" applyFont="1" applyFill="1" applyBorder="1" applyAlignment="1">
      <alignment vertical="top" wrapText="1"/>
    </xf>
    <xf numFmtId="0" fontId="9" fillId="0" borderId="12" xfId="0" applyFont="1" applyBorder="1" applyAlignment="1">
      <alignment horizontal="left" vertical="top" wrapText="1"/>
    </xf>
    <xf numFmtId="0" fontId="9" fillId="0" borderId="13" xfId="0" applyFont="1" applyBorder="1" applyAlignment="1">
      <alignment horizontal="left" vertical="top" wrapText="1"/>
    </xf>
    <xf numFmtId="0" fontId="25" fillId="0" borderId="12" xfId="0" applyFont="1" applyBorder="1" applyAlignment="1">
      <alignment horizontal="left" vertical="center"/>
    </xf>
    <xf numFmtId="0" fontId="25" fillId="0" borderId="13" xfId="0" applyFont="1" applyBorder="1" applyAlignment="1">
      <alignment horizontal="left" vertical="center"/>
    </xf>
    <xf numFmtId="0" fontId="27" fillId="8" borderId="17" xfId="0" applyFont="1" applyFill="1" applyBorder="1" applyAlignment="1">
      <alignment horizontal="left" vertical="center"/>
    </xf>
    <xf numFmtId="0" fontId="27" fillId="8" borderId="26" xfId="0" applyFont="1" applyFill="1" applyBorder="1" applyAlignment="1">
      <alignment horizontal="left" vertical="center"/>
    </xf>
    <xf numFmtId="0" fontId="27" fillId="8" borderId="25" xfId="0" applyFont="1" applyFill="1" applyBorder="1" applyAlignment="1">
      <alignment horizontal="left" vertical="center"/>
    </xf>
    <xf numFmtId="0" fontId="27" fillId="8" borderId="27" xfId="0" applyFont="1" applyFill="1" applyBorder="1" applyAlignment="1">
      <alignment horizontal="left" vertical="center"/>
    </xf>
    <xf numFmtId="0" fontId="27" fillId="8" borderId="8" xfId="0" applyFont="1" applyFill="1" applyBorder="1" applyAlignment="1">
      <alignment horizontal="center" vertical="center"/>
    </xf>
    <xf numFmtId="0" fontId="27" fillId="8" borderId="10" xfId="0" applyFont="1" applyFill="1" applyBorder="1" applyAlignment="1">
      <alignment horizontal="center" vertical="center"/>
    </xf>
    <xf numFmtId="0" fontId="27" fillId="8" borderId="33" xfId="0" applyFont="1" applyFill="1" applyBorder="1" applyAlignment="1">
      <alignment horizontal="center" vertical="center" wrapText="1"/>
    </xf>
    <xf numFmtId="0" fontId="27" fillId="8" borderId="0" xfId="0" applyFont="1" applyFill="1" applyAlignment="1">
      <alignment horizontal="center" vertical="center" wrapText="1"/>
    </xf>
    <xf numFmtId="44" fontId="27" fillId="8" borderId="12" xfId="0" applyNumberFormat="1" applyFont="1" applyFill="1" applyBorder="1" applyAlignment="1">
      <alignment horizontal="center" vertical="center"/>
    </xf>
    <xf numFmtId="44" fontId="27" fillId="8" borderId="13" xfId="0" applyNumberFormat="1" applyFont="1" applyFill="1" applyBorder="1" applyAlignment="1">
      <alignment horizontal="center" vertical="center"/>
    </xf>
    <xf numFmtId="0" fontId="27" fillId="8" borderId="17" xfId="0" applyFont="1" applyFill="1" applyBorder="1" applyAlignment="1">
      <alignment horizontal="right" vertical="center"/>
    </xf>
    <xf numFmtId="0" fontId="27" fillId="8" borderId="28" xfId="0" applyFont="1" applyFill="1" applyBorder="1" applyAlignment="1">
      <alignment horizontal="right" vertical="center"/>
    </xf>
    <xf numFmtId="0" fontId="27" fillId="8" borderId="26" xfId="0" applyFont="1" applyFill="1" applyBorder="1" applyAlignment="1">
      <alignment horizontal="right" vertical="center"/>
    </xf>
    <xf numFmtId="0" fontId="27" fillId="8" borderId="33" xfId="0" applyFont="1" applyFill="1" applyBorder="1" applyAlignment="1">
      <alignment horizontal="right" vertical="center"/>
    </xf>
    <xf numFmtId="0" fontId="27" fillId="8" borderId="0" xfId="0" applyFont="1" applyFill="1" applyAlignment="1">
      <alignment horizontal="right" vertical="center"/>
    </xf>
    <xf numFmtId="0" fontId="27" fillId="8" borderId="35" xfId="0" applyFont="1" applyFill="1" applyBorder="1" applyAlignment="1">
      <alignment horizontal="right" vertical="center"/>
    </xf>
    <xf numFmtId="0" fontId="27" fillId="8" borderId="12" xfId="0" applyFont="1" applyFill="1" applyBorder="1" applyAlignment="1">
      <alignment horizontal="left" vertical="center"/>
    </xf>
    <xf numFmtId="0" fontId="27" fillId="8" borderId="13" xfId="0" applyFont="1" applyFill="1" applyBorder="1" applyAlignment="1">
      <alignment horizontal="left" vertical="center"/>
    </xf>
    <xf numFmtId="0" fontId="34" fillId="2" borderId="0" xfId="0" applyFont="1" applyFill="1" applyAlignment="1">
      <alignment horizontal="left" vertical="center"/>
    </xf>
    <xf numFmtId="0" fontId="35" fillId="13" borderId="32" xfId="0" applyFont="1" applyFill="1" applyBorder="1" applyAlignment="1">
      <alignment horizontal="left" vertical="center"/>
    </xf>
    <xf numFmtId="164" fontId="23" fillId="8" borderId="17" xfId="2" applyNumberFormat="1" applyFont="1" applyFill="1" applyBorder="1" applyAlignment="1" applyProtection="1">
      <alignment horizontal="center" vertical="center"/>
    </xf>
    <xf numFmtId="164" fontId="23" fillId="8" borderId="33" xfId="2" applyNumberFormat="1" applyFont="1" applyFill="1" applyBorder="1" applyAlignment="1" applyProtection="1">
      <alignment horizontal="center" vertical="center"/>
    </xf>
    <xf numFmtId="44" fontId="25" fillId="2" borderId="33" xfId="1" applyFont="1" applyFill="1" applyBorder="1" applyAlignment="1" applyProtection="1">
      <alignment horizontal="center" vertical="center"/>
    </xf>
    <xf numFmtId="44" fontId="25" fillId="2" borderId="35" xfId="1" applyFont="1" applyFill="1" applyBorder="1" applyAlignment="1" applyProtection="1">
      <alignment horizontal="center" vertical="center"/>
    </xf>
    <xf numFmtId="44" fontId="25" fillId="2" borderId="25" xfId="1" applyFont="1" applyFill="1" applyBorder="1" applyAlignment="1" applyProtection="1">
      <alignment horizontal="center" vertical="center"/>
    </xf>
    <xf numFmtId="44" fontId="25" fillId="2" borderId="27" xfId="1" applyFont="1" applyFill="1" applyBorder="1" applyAlignment="1" applyProtection="1">
      <alignment horizontal="center" vertical="center"/>
    </xf>
    <xf numFmtId="44" fontId="25" fillId="2" borderId="9" xfId="1" applyFont="1" applyFill="1" applyBorder="1" applyAlignment="1" applyProtection="1">
      <alignment horizontal="center" vertical="center"/>
    </xf>
    <xf numFmtId="44" fontId="25" fillId="2" borderId="10" xfId="1" applyFont="1" applyFill="1" applyBorder="1" applyAlignment="1" applyProtection="1">
      <alignment horizontal="center" vertical="center"/>
    </xf>
    <xf numFmtId="0" fontId="8" fillId="2" borderId="14" xfId="0" applyFont="1" applyFill="1" applyBorder="1" applyAlignment="1">
      <alignment horizontal="left" vertical="center"/>
    </xf>
    <xf numFmtId="0" fontId="8" fillId="2" borderId="13" xfId="0" applyFont="1" applyFill="1" applyBorder="1" applyAlignment="1">
      <alignment horizontal="left" vertical="center"/>
    </xf>
    <xf numFmtId="0" fontId="9" fillId="2" borderId="0" xfId="0" applyFont="1" applyFill="1" applyAlignment="1">
      <alignment horizontal="left"/>
    </xf>
    <xf numFmtId="0" fontId="8" fillId="2" borderId="12" xfId="0" applyFont="1" applyFill="1" applyBorder="1" applyAlignment="1">
      <alignment horizontal="left" vertical="center"/>
    </xf>
    <xf numFmtId="0" fontId="34" fillId="2" borderId="0" xfId="0" applyFont="1" applyFill="1" applyAlignment="1">
      <alignment vertical="center"/>
    </xf>
    <xf numFmtId="0" fontId="35" fillId="13" borderId="32" xfId="0" applyFont="1" applyFill="1" applyBorder="1" applyAlignment="1">
      <alignment vertical="center"/>
    </xf>
    <xf numFmtId="0" fontId="10" fillId="2" borderId="0" xfId="0" applyFont="1" applyFill="1" applyAlignment="1">
      <alignment horizontal="center" vertical="center"/>
    </xf>
    <xf numFmtId="0" fontId="6" fillId="2" borderId="0" xfId="0" applyFont="1" applyFill="1" applyAlignment="1">
      <alignment horizontal="center"/>
    </xf>
    <xf numFmtId="0" fontId="6" fillId="2" borderId="0" xfId="0" applyFont="1" applyFill="1" applyAlignment="1">
      <alignment horizontal="center" vertical="center"/>
    </xf>
    <xf numFmtId="0" fontId="6" fillId="0" borderId="0" xfId="0" applyFont="1" applyAlignment="1">
      <alignment horizontal="center" vertical="center"/>
    </xf>
    <xf numFmtId="0" fontId="13" fillId="5" borderId="32" xfId="0" applyFont="1" applyFill="1" applyBorder="1" applyAlignment="1" applyProtection="1">
      <alignment horizontal="left"/>
      <protection locked="0"/>
    </xf>
    <xf numFmtId="0" fontId="9" fillId="5" borderId="32" xfId="0" applyFont="1" applyFill="1" applyBorder="1" applyAlignment="1" applyProtection="1">
      <alignment horizontal="left"/>
      <protection locked="0"/>
    </xf>
    <xf numFmtId="0" fontId="9" fillId="15" borderId="32" xfId="0" applyFont="1" applyFill="1" applyBorder="1" applyAlignment="1">
      <alignment horizontal="center"/>
    </xf>
    <xf numFmtId="0" fontId="9" fillId="5" borderId="32" xfId="0" applyFont="1" applyFill="1" applyBorder="1" applyAlignment="1" applyProtection="1">
      <alignment horizontal="center"/>
      <protection locked="0"/>
    </xf>
  </cellXfs>
  <cellStyles count="4">
    <cellStyle name="Comma" xfId="2" builtinId="3"/>
    <cellStyle name="Currency" xfId="1" builtinId="4"/>
    <cellStyle name="Normal" xfId="0" builtinId="0"/>
    <cellStyle name="Percent" xfId="3" builtinId="5"/>
  </cellStyles>
  <dxfs count="23">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numFmt numFmtId="169" formatCode="\-"/>
    </dxf>
    <dxf>
      <font>
        <color rgb="FF9C0006"/>
      </font>
      <fill>
        <patternFill>
          <bgColor rgb="FFFFC7CE"/>
        </patternFill>
      </fill>
    </dxf>
    <dxf>
      <fill>
        <patternFill>
          <bgColor rgb="FFFF0000"/>
        </patternFill>
      </fill>
    </dxf>
  </dxfs>
  <tableStyles count="0" defaultTableStyle="TableStyleMedium2" defaultPivotStyle="PivotStyleLight16"/>
  <colors>
    <mruColors>
      <color rgb="FFFFFF99"/>
      <color rgb="FF43285D"/>
      <color rgb="FFFF7453"/>
      <color rgb="FFFF3300"/>
      <color rgb="FFCC66FF"/>
      <color rgb="FFE3E4EE"/>
      <color rgb="FFFF9999"/>
      <color rgb="FF99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2158366</xdr:colOff>
      <xdr:row>0</xdr:row>
      <xdr:rowOff>200025</xdr:rowOff>
    </xdr:from>
    <xdr:to>
      <xdr:col>0</xdr:col>
      <xdr:colOff>5286376</xdr:colOff>
      <xdr:row>4</xdr:row>
      <xdr:rowOff>200025</xdr:rowOff>
    </xdr:to>
    <xdr:pic>
      <xdr:nvPicPr>
        <xdr:cNvPr id="5" name="Picture 1">
          <a:extLst>
            <a:ext uri="{FF2B5EF4-FFF2-40B4-BE49-F238E27FC236}">
              <a16:creationId xmlns:a16="http://schemas.microsoft.com/office/drawing/2014/main" id="{846FCEEC-1AA4-43CB-B576-C8A0C66FD7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58366" y="200025"/>
          <a:ext cx="312801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0</xdr:colOff>
      <xdr:row>50</xdr:row>
      <xdr:rowOff>0</xdr:rowOff>
    </xdr:from>
    <xdr:to>
      <xdr:col>8</xdr:col>
      <xdr:colOff>76200</xdr:colOff>
      <xdr:row>51</xdr:row>
      <xdr:rowOff>15875</xdr:rowOff>
    </xdr:to>
    <xdr:sp macro="" textlink="">
      <xdr:nvSpPr>
        <xdr:cNvPr id="2" name="Text Box 8">
          <a:extLst>
            <a:ext uri="{FF2B5EF4-FFF2-40B4-BE49-F238E27FC236}">
              <a16:creationId xmlns:a16="http://schemas.microsoft.com/office/drawing/2014/main" id="{DC035BC8-508C-43B7-BC26-C76E0F5F6E11}"/>
            </a:ext>
          </a:extLst>
        </xdr:cNvPr>
        <xdr:cNvSpPr txBox="1">
          <a:spLocks noChangeArrowheads="1"/>
        </xdr:cNvSpPr>
      </xdr:nvSpPr>
      <xdr:spPr bwMode="auto">
        <a:xfrm>
          <a:off x="7915275" y="1283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50</xdr:row>
      <xdr:rowOff>0</xdr:rowOff>
    </xdr:from>
    <xdr:to>
      <xdr:col>8</xdr:col>
      <xdr:colOff>76200</xdr:colOff>
      <xdr:row>51</xdr:row>
      <xdr:rowOff>15875</xdr:rowOff>
    </xdr:to>
    <xdr:sp macro="" textlink="">
      <xdr:nvSpPr>
        <xdr:cNvPr id="3" name="Text Box 9">
          <a:extLst>
            <a:ext uri="{FF2B5EF4-FFF2-40B4-BE49-F238E27FC236}">
              <a16:creationId xmlns:a16="http://schemas.microsoft.com/office/drawing/2014/main" id="{A4238539-2909-4184-9679-BB84643F3C42}"/>
            </a:ext>
          </a:extLst>
        </xdr:cNvPr>
        <xdr:cNvSpPr txBox="1">
          <a:spLocks noChangeArrowheads="1"/>
        </xdr:cNvSpPr>
      </xdr:nvSpPr>
      <xdr:spPr bwMode="auto">
        <a:xfrm>
          <a:off x="7915275" y="1283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50</xdr:row>
      <xdr:rowOff>0</xdr:rowOff>
    </xdr:from>
    <xdr:to>
      <xdr:col>8</xdr:col>
      <xdr:colOff>76200</xdr:colOff>
      <xdr:row>51</xdr:row>
      <xdr:rowOff>15875</xdr:rowOff>
    </xdr:to>
    <xdr:sp macro="" textlink="">
      <xdr:nvSpPr>
        <xdr:cNvPr id="4" name="Text Box 10">
          <a:extLst>
            <a:ext uri="{FF2B5EF4-FFF2-40B4-BE49-F238E27FC236}">
              <a16:creationId xmlns:a16="http://schemas.microsoft.com/office/drawing/2014/main" id="{2B4FC36F-FE7F-49F4-90E3-3D322C48E36E}"/>
            </a:ext>
          </a:extLst>
        </xdr:cNvPr>
        <xdr:cNvSpPr txBox="1">
          <a:spLocks noChangeArrowheads="1"/>
        </xdr:cNvSpPr>
      </xdr:nvSpPr>
      <xdr:spPr bwMode="auto">
        <a:xfrm>
          <a:off x="7915275" y="1283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50</xdr:row>
      <xdr:rowOff>0</xdr:rowOff>
    </xdr:from>
    <xdr:to>
      <xdr:col>8</xdr:col>
      <xdr:colOff>76200</xdr:colOff>
      <xdr:row>51</xdr:row>
      <xdr:rowOff>15875</xdr:rowOff>
    </xdr:to>
    <xdr:sp macro="" textlink="">
      <xdr:nvSpPr>
        <xdr:cNvPr id="5" name="Text Box 11">
          <a:extLst>
            <a:ext uri="{FF2B5EF4-FFF2-40B4-BE49-F238E27FC236}">
              <a16:creationId xmlns:a16="http://schemas.microsoft.com/office/drawing/2014/main" id="{14D79902-45E3-4FD0-858C-F4E131F8BFBD}"/>
            </a:ext>
          </a:extLst>
        </xdr:cNvPr>
        <xdr:cNvSpPr txBox="1">
          <a:spLocks noChangeArrowheads="1"/>
        </xdr:cNvSpPr>
      </xdr:nvSpPr>
      <xdr:spPr bwMode="auto">
        <a:xfrm>
          <a:off x="7915275" y="1283017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6350</xdr:colOff>
      <xdr:row>0</xdr:row>
      <xdr:rowOff>44450</xdr:rowOff>
    </xdr:from>
    <xdr:to>
      <xdr:col>4</xdr:col>
      <xdr:colOff>273050</xdr:colOff>
      <xdr:row>2</xdr:row>
      <xdr:rowOff>0</xdr:rowOff>
    </xdr:to>
    <xdr:sp macro="" textlink="">
      <xdr:nvSpPr>
        <xdr:cNvPr id="8" name="TextBox 7">
          <a:extLst>
            <a:ext uri="{FF2B5EF4-FFF2-40B4-BE49-F238E27FC236}">
              <a16:creationId xmlns:a16="http://schemas.microsoft.com/office/drawing/2014/main" id="{1BC0300B-E6B2-2777-741C-EFDA5A39634C}"/>
            </a:ext>
          </a:extLst>
        </xdr:cNvPr>
        <xdr:cNvSpPr txBox="1"/>
      </xdr:nvSpPr>
      <xdr:spPr>
        <a:xfrm>
          <a:off x="2933700" y="44450"/>
          <a:ext cx="2940050" cy="355600"/>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Bidders to</a:t>
          </a:r>
          <a:r>
            <a:rPr lang="en-US" sz="1100" baseline="0"/>
            <a:t> fill out cells highlighted in yellow</a:t>
          </a:r>
          <a:endParaRPr lang="en-US" sz="1100"/>
        </a:p>
      </xdr:txBody>
    </xdr:sp>
    <xdr:clientData/>
  </xdr:twoCellAnchor>
  <xdr:twoCellAnchor>
    <xdr:from>
      <xdr:col>1</xdr:col>
      <xdr:colOff>100012</xdr:colOff>
      <xdr:row>5</xdr:row>
      <xdr:rowOff>441325</xdr:rowOff>
    </xdr:from>
    <xdr:to>
      <xdr:col>12</xdr:col>
      <xdr:colOff>309562</xdr:colOff>
      <xdr:row>28</xdr:row>
      <xdr:rowOff>31750</xdr:rowOff>
    </xdr:to>
    <xdr:sp macro="" textlink="">
      <xdr:nvSpPr>
        <xdr:cNvPr id="6" name="TextBox 5">
          <a:extLst>
            <a:ext uri="{FF2B5EF4-FFF2-40B4-BE49-F238E27FC236}">
              <a16:creationId xmlns:a16="http://schemas.microsoft.com/office/drawing/2014/main" id="{A396E23A-39D0-4688-A67A-F121CFD36D59}"/>
            </a:ext>
          </a:extLst>
        </xdr:cNvPr>
        <xdr:cNvSpPr txBox="1"/>
      </xdr:nvSpPr>
      <xdr:spPr>
        <a:xfrm>
          <a:off x="2949575" y="1250950"/>
          <a:ext cx="8147050" cy="3567113"/>
        </a:xfrm>
        <a:prstGeom prst="rect">
          <a:avLst/>
        </a:prstGeom>
        <a:solidFill>
          <a:srgbClr val="FFFF99"/>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4800">
              <a:solidFill>
                <a:srgbClr val="FF0000"/>
              </a:solidFill>
            </a:rPr>
            <a:t>No Need for this Sheet</a:t>
          </a:r>
          <a:r>
            <a:rPr lang="en-US" sz="4800" baseline="0">
              <a:solidFill>
                <a:srgbClr val="FF0000"/>
              </a:solidFill>
            </a:rPr>
            <a:t> now as we have Rates only for Enhancements and they are on the same sheet</a:t>
          </a:r>
          <a:endParaRPr lang="en-US" sz="48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25</xdr:row>
      <xdr:rowOff>0</xdr:rowOff>
    </xdr:from>
    <xdr:to>
      <xdr:col>3</xdr:col>
      <xdr:colOff>76200</xdr:colOff>
      <xdr:row>26</xdr:row>
      <xdr:rowOff>15875</xdr:rowOff>
    </xdr:to>
    <xdr:sp macro="" textlink="">
      <xdr:nvSpPr>
        <xdr:cNvPr id="10" name="Text Box 8">
          <a:extLst>
            <a:ext uri="{FF2B5EF4-FFF2-40B4-BE49-F238E27FC236}">
              <a16:creationId xmlns:a16="http://schemas.microsoft.com/office/drawing/2014/main" id="{2F25F654-1D08-44A6-8D4F-AD08FBF2FCEB}"/>
            </a:ext>
          </a:extLst>
        </xdr:cNvPr>
        <xdr:cNvSpPr txBox="1">
          <a:spLocks noChangeArrowheads="1"/>
        </xdr:cNvSpPr>
      </xdr:nvSpPr>
      <xdr:spPr bwMode="auto">
        <a:xfrm>
          <a:off x="6505575" y="60674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25</xdr:row>
      <xdr:rowOff>0</xdr:rowOff>
    </xdr:from>
    <xdr:to>
      <xdr:col>3</xdr:col>
      <xdr:colOff>76200</xdr:colOff>
      <xdr:row>26</xdr:row>
      <xdr:rowOff>15875</xdr:rowOff>
    </xdr:to>
    <xdr:sp macro="" textlink="">
      <xdr:nvSpPr>
        <xdr:cNvPr id="11" name="Text Box 9">
          <a:extLst>
            <a:ext uri="{FF2B5EF4-FFF2-40B4-BE49-F238E27FC236}">
              <a16:creationId xmlns:a16="http://schemas.microsoft.com/office/drawing/2014/main" id="{3C8DECD4-89F4-41A8-9318-F35C215B0AD1}"/>
            </a:ext>
          </a:extLst>
        </xdr:cNvPr>
        <xdr:cNvSpPr txBox="1">
          <a:spLocks noChangeArrowheads="1"/>
        </xdr:cNvSpPr>
      </xdr:nvSpPr>
      <xdr:spPr bwMode="auto">
        <a:xfrm>
          <a:off x="6505575" y="60674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25</xdr:row>
      <xdr:rowOff>0</xdr:rowOff>
    </xdr:from>
    <xdr:to>
      <xdr:col>3</xdr:col>
      <xdr:colOff>76200</xdr:colOff>
      <xdr:row>26</xdr:row>
      <xdr:rowOff>15875</xdr:rowOff>
    </xdr:to>
    <xdr:sp macro="" textlink="">
      <xdr:nvSpPr>
        <xdr:cNvPr id="12" name="Text Box 10">
          <a:extLst>
            <a:ext uri="{FF2B5EF4-FFF2-40B4-BE49-F238E27FC236}">
              <a16:creationId xmlns:a16="http://schemas.microsoft.com/office/drawing/2014/main" id="{794985EF-5996-48B7-B466-06EFFD3BD967}"/>
            </a:ext>
          </a:extLst>
        </xdr:cNvPr>
        <xdr:cNvSpPr txBox="1">
          <a:spLocks noChangeArrowheads="1"/>
        </xdr:cNvSpPr>
      </xdr:nvSpPr>
      <xdr:spPr bwMode="auto">
        <a:xfrm>
          <a:off x="6505575" y="60674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25</xdr:row>
      <xdr:rowOff>0</xdr:rowOff>
    </xdr:from>
    <xdr:to>
      <xdr:col>3</xdr:col>
      <xdr:colOff>76200</xdr:colOff>
      <xdr:row>26</xdr:row>
      <xdr:rowOff>15875</xdr:rowOff>
    </xdr:to>
    <xdr:sp macro="" textlink="">
      <xdr:nvSpPr>
        <xdr:cNvPr id="13" name="Text Box 11">
          <a:extLst>
            <a:ext uri="{FF2B5EF4-FFF2-40B4-BE49-F238E27FC236}">
              <a16:creationId xmlns:a16="http://schemas.microsoft.com/office/drawing/2014/main" id="{E3A53CFA-C2AE-4FE7-B4C5-BE4CFFDE0939}"/>
            </a:ext>
          </a:extLst>
        </xdr:cNvPr>
        <xdr:cNvSpPr txBox="1">
          <a:spLocks noChangeArrowheads="1"/>
        </xdr:cNvSpPr>
      </xdr:nvSpPr>
      <xdr:spPr bwMode="auto">
        <a:xfrm>
          <a:off x="6505575" y="60674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76200</xdr:colOff>
      <xdr:row>6</xdr:row>
      <xdr:rowOff>172571</xdr:rowOff>
    </xdr:to>
    <xdr:sp macro="" textlink="">
      <xdr:nvSpPr>
        <xdr:cNvPr id="14" name="Text Box 8">
          <a:extLst>
            <a:ext uri="{FF2B5EF4-FFF2-40B4-BE49-F238E27FC236}">
              <a16:creationId xmlns:a16="http://schemas.microsoft.com/office/drawing/2014/main" id="{156B02D7-06B0-4A35-B333-5FCF7A20870E}"/>
            </a:ext>
          </a:extLst>
        </xdr:cNvPr>
        <xdr:cNvSpPr txBox="1">
          <a:spLocks noChangeArrowheads="1"/>
        </xdr:cNvSpPr>
      </xdr:nvSpPr>
      <xdr:spPr bwMode="auto">
        <a:xfrm>
          <a:off x="6505575" y="2838450"/>
          <a:ext cx="76200" cy="201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76200</xdr:colOff>
      <xdr:row>6</xdr:row>
      <xdr:rowOff>172571</xdr:rowOff>
    </xdr:to>
    <xdr:sp macro="" textlink="">
      <xdr:nvSpPr>
        <xdr:cNvPr id="15" name="Text Box 9">
          <a:extLst>
            <a:ext uri="{FF2B5EF4-FFF2-40B4-BE49-F238E27FC236}">
              <a16:creationId xmlns:a16="http://schemas.microsoft.com/office/drawing/2014/main" id="{8C2AD730-F475-4366-9AA4-666300EB076F}"/>
            </a:ext>
          </a:extLst>
        </xdr:cNvPr>
        <xdr:cNvSpPr txBox="1">
          <a:spLocks noChangeArrowheads="1"/>
        </xdr:cNvSpPr>
      </xdr:nvSpPr>
      <xdr:spPr bwMode="auto">
        <a:xfrm>
          <a:off x="6505575" y="2838450"/>
          <a:ext cx="76200" cy="201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76200</xdr:colOff>
      <xdr:row>6</xdr:row>
      <xdr:rowOff>172571</xdr:rowOff>
    </xdr:to>
    <xdr:sp macro="" textlink="">
      <xdr:nvSpPr>
        <xdr:cNvPr id="16" name="Text Box 10">
          <a:extLst>
            <a:ext uri="{FF2B5EF4-FFF2-40B4-BE49-F238E27FC236}">
              <a16:creationId xmlns:a16="http://schemas.microsoft.com/office/drawing/2014/main" id="{D1A561B9-D46A-4603-90E3-CDBCD91582E5}"/>
            </a:ext>
          </a:extLst>
        </xdr:cNvPr>
        <xdr:cNvSpPr txBox="1">
          <a:spLocks noChangeArrowheads="1"/>
        </xdr:cNvSpPr>
      </xdr:nvSpPr>
      <xdr:spPr bwMode="auto">
        <a:xfrm>
          <a:off x="6505575" y="2838450"/>
          <a:ext cx="76200" cy="201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6</xdr:row>
      <xdr:rowOff>0</xdr:rowOff>
    </xdr:from>
    <xdr:to>
      <xdr:col>3</xdr:col>
      <xdr:colOff>76200</xdr:colOff>
      <xdr:row>6</xdr:row>
      <xdr:rowOff>172571</xdr:rowOff>
    </xdr:to>
    <xdr:sp macro="" textlink="">
      <xdr:nvSpPr>
        <xdr:cNvPr id="17" name="Text Box 11">
          <a:extLst>
            <a:ext uri="{FF2B5EF4-FFF2-40B4-BE49-F238E27FC236}">
              <a16:creationId xmlns:a16="http://schemas.microsoft.com/office/drawing/2014/main" id="{1AF56FF9-09AB-4F0F-94A8-9784CCDD598C}"/>
            </a:ext>
          </a:extLst>
        </xdr:cNvPr>
        <xdr:cNvSpPr txBox="1">
          <a:spLocks noChangeArrowheads="1"/>
        </xdr:cNvSpPr>
      </xdr:nvSpPr>
      <xdr:spPr bwMode="auto">
        <a:xfrm>
          <a:off x="6505575" y="2838450"/>
          <a:ext cx="76200" cy="2011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57</xdr:row>
      <xdr:rowOff>0</xdr:rowOff>
    </xdr:from>
    <xdr:to>
      <xdr:col>4</xdr:col>
      <xdr:colOff>76200</xdr:colOff>
      <xdr:row>57</xdr:row>
      <xdr:rowOff>103823</xdr:rowOff>
    </xdr:to>
    <xdr:sp macro="" textlink="">
      <xdr:nvSpPr>
        <xdr:cNvPr id="2" name="Text Box 8">
          <a:extLst>
            <a:ext uri="{FF2B5EF4-FFF2-40B4-BE49-F238E27FC236}">
              <a16:creationId xmlns:a16="http://schemas.microsoft.com/office/drawing/2014/main" id="{FA3EE553-D4F4-4C75-B2E2-E75B05EA8F92}"/>
            </a:ext>
          </a:extLst>
        </xdr:cNvPr>
        <xdr:cNvSpPr txBox="1">
          <a:spLocks noChangeArrowheads="1"/>
        </xdr:cNvSpPr>
      </xdr:nvSpPr>
      <xdr:spPr bwMode="auto">
        <a:xfrm>
          <a:off x="7277100" y="15782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57</xdr:row>
      <xdr:rowOff>0</xdr:rowOff>
    </xdr:from>
    <xdr:to>
      <xdr:col>4</xdr:col>
      <xdr:colOff>76200</xdr:colOff>
      <xdr:row>57</xdr:row>
      <xdr:rowOff>103823</xdr:rowOff>
    </xdr:to>
    <xdr:sp macro="" textlink="">
      <xdr:nvSpPr>
        <xdr:cNvPr id="3" name="Text Box 9">
          <a:extLst>
            <a:ext uri="{FF2B5EF4-FFF2-40B4-BE49-F238E27FC236}">
              <a16:creationId xmlns:a16="http://schemas.microsoft.com/office/drawing/2014/main" id="{B3E94009-6732-40CA-966E-EAC2D2E379EF}"/>
            </a:ext>
          </a:extLst>
        </xdr:cNvPr>
        <xdr:cNvSpPr txBox="1">
          <a:spLocks noChangeArrowheads="1"/>
        </xdr:cNvSpPr>
      </xdr:nvSpPr>
      <xdr:spPr bwMode="auto">
        <a:xfrm>
          <a:off x="7277100" y="15782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57</xdr:row>
      <xdr:rowOff>0</xdr:rowOff>
    </xdr:from>
    <xdr:to>
      <xdr:col>4</xdr:col>
      <xdr:colOff>76200</xdr:colOff>
      <xdr:row>57</xdr:row>
      <xdr:rowOff>103823</xdr:rowOff>
    </xdr:to>
    <xdr:sp macro="" textlink="">
      <xdr:nvSpPr>
        <xdr:cNvPr id="4" name="Text Box 10">
          <a:extLst>
            <a:ext uri="{FF2B5EF4-FFF2-40B4-BE49-F238E27FC236}">
              <a16:creationId xmlns:a16="http://schemas.microsoft.com/office/drawing/2014/main" id="{6E7C8BE5-BB7C-4DD3-BC75-C01015C22C6D}"/>
            </a:ext>
          </a:extLst>
        </xdr:cNvPr>
        <xdr:cNvSpPr txBox="1">
          <a:spLocks noChangeArrowheads="1"/>
        </xdr:cNvSpPr>
      </xdr:nvSpPr>
      <xdr:spPr bwMode="auto">
        <a:xfrm>
          <a:off x="7277100" y="15782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57</xdr:row>
      <xdr:rowOff>0</xdr:rowOff>
    </xdr:from>
    <xdr:to>
      <xdr:col>4</xdr:col>
      <xdr:colOff>76200</xdr:colOff>
      <xdr:row>57</xdr:row>
      <xdr:rowOff>103823</xdr:rowOff>
    </xdr:to>
    <xdr:sp macro="" textlink="">
      <xdr:nvSpPr>
        <xdr:cNvPr id="5" name="Text Box 11">
          <a:extLst>
            <a:ext uri="{FF2B5EF4-FFF2-40B4-BE49-F238E27FC236}">
              <a16:creationId xmlns:a16="http://schemas.microsoft.com/office/drawing/2014/main" id="{166210C5-5F2D-4FB5-8C62-25BC81508244}"/>
            </a:ext>
          </a:extLst>
        </xdr:cNvPr>
        <xdr:cNvSpPr txBox="1">
          <a:spLocks noChangeArrowheads="1"/>
        </xdr:cNvSpPr>
      </xdr:nvSpPr>
      <xdr:spPr bwMode="auto">
        <a:xfrm>
          <a:off x="7277100" y="15782925"/>
          <a:ext cx="762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49</xdr:row>
      <xdr:rowOff>0</xdr:rowOff>
    </xdr:from>
    <xdr:to>
      <xdr:col>6</xdr:col>
      <xdr:colOff>76200</xdr:colOff>
      <xdr:row>49</xdr:row>
      <xdr:rowOff>103820</xdr:rowOff>
    </xdr:to>
    <xdr:sp macro="" textlink="">
      <xdr:nvSpPr>
        <xdr:cNvPr id="6" name="Text Box 8">
          <a:extLst>
            <a:ext uri="{FF2B5EF4-FFF2-40B4-BE49-F238E27FC236}">
              <a16:creationId xmlns:a16="http://schemas.microsoft.com/office/drawing/2014/main" id="{9199D545-78B9-4FE9-8EFE-40345B7FFD1D}"/>
            </a:ext>
          </a:extLst>
        </xdr:cNvPr>
        <xdr:cNvSpPr txBox="1">
          <a:spLocks noChangeArrowheads="1"/>
        </xdr:cNvSpPr>
      </xdr:nvSpPr>
      <xdr:spPr bwMode="auto">
        <a:xfrm>
          <a:off x="8086725" y="131921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49</xdr:row>
      <xdr:rowOff>0</xdr:rowOff>
    </xdr:from>
    <xdr:to>
      <xdr:col>6</xdr:col>
      <xdr:colOff>76200</xdr:colOff>
      <xdr:row>49</xdr:row>
      <xdr:rowOff>103820</xdr:rowOff>
    </xdr:to>
    <xdr:sp macro="" textlink="">
      <xdr:nvSpPr>
        <xdr:cNvPr id="7" name="Text Box 9">
          <a:extLst>
            <a:ext uri="{FF2B5EF4-FFF2-40B4-BE49-F238E27FC236}">
              <a16:creationId xmlns:a16="http://schemas.microsoft.com/office/drawing/2014/main" id="{35B7AE09-1D3B-4717-AF88-3DA67D4D0616}"/>
            </a:ext>
          </a:extLst>
        </xdr:cNvPr>
        <xdr:cNvSpPr txBox="1">
          <a:spLocks noChangeArrowheads="1"/>
        </xdr:cNvSpPr>
      </xdr:nvSpPr>
      <xdr:spPr bwMode="auto">
        <a:xfrm>
          <a:off x="8086725" y="131921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49</xdr:row>
      <xdr:rowOff>0</xdr:rowOff>
    </xdr:from>
    <xdr:to>
      <xdr:col>6</xdr:col>
      <xdr:colOff>76200</xdr:colOff>
      <xdr:row>49</xdr:row>
      <xdr:rowOff>103820</xdr:rowOff>
    </xdr:to>
    <xdr:sp macro="" textlink="">
      <xdr:nvSpPr>
        <xdr:cNvPr id="8" name="Text Box 10">
          <a:extLst>
            <a:ext uri="{FF2B5EF4-FFF2-40B4-BE49-F238E27FC236}">
              <a16:creationId xmlns:a16="http://schemas.microsoft.com/office/drawing/2014/main" id="{44761410-9BB8-485D-9A45-978A6AF3CCA3}"/>
            </a:ext>
          </a:extLst>
        </xdr:cNvPr>
        <xdr:cNvSpPr txBox="1">
          <a:spLocks noChangeArrowheads="1"/>
        </xdr:cNvSpPr>
      </xdr:nvSpPr>
      <xdr:spPr bwMode="auto">
        <a:xfrm>
          <a:off x="8086725" y="131921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49</xdr:row>
      <xdr:rowOff>0</xdr:rowOff>
    </xdr:from>
    <xdr:to>
      <xdr:col>6</xdr:col>
      <xdr:colOff>76200</xdr:colOff>
      <xdr:row>49</xdr:row>
      <xdr:rowOff>103820</xdr:rowOff>
    </xdr:to>
    <xdr:sp macro="" textlink="">
      <xdr:nvSpPr>
        <xdr:cNvPr id="9" name="Text Box 11">
          <a:extLst>
            <a:ext uri="{FF2B5EF4-FFF2-40B4-BE49-F238E27FC236}">
              <a16:creationId xmlns:a16="http://schemas.microsoft.com/office/drawing/2014/main" id="{803C950A-A975-4BE7-96BE-B840BC9B8A58}"/>
            </a:ext>
          </a:extLst>
        </xdr:cNvPr>
        <xdr:cNvSpPr txBox="1">
          <a:spLocks noChangeArrowheads="1"/>
        </xdr:cNvSpPr>
      </xdr:nvSpPr>
      <xdr:spPr bwMode="auto">
        <a:xfrm>
          <a:off x="8086725" y="13192125"/>
          <a:ext cx="76200" cy="206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oneCellAnchor>
    <xdr:from>
      <xdr:col>10</xdr:col>
      <xdr:colOff>0</xdr:colOff>
      <xdr:row>50</xdr:row>
      <xdr:rowOff>0</xdr:rowOff>
    </xdr:from>
    <xdr:ext cx="76200" cy="196216"/>
    <xdr:sp macro="" textlink="">
      <xdr:nvSpPr>
        <xdr:cNvPr id="2" name="Text Box 8">
          <a:extLst>
            <a:ext uri="{FF2B5EF4-FFF2-40B4-BE49-F238E27FC236}">
              <a16:creationId xmlns:a16="http://schemas.microsoft.com/office/drawing/2014/main" id="{F857DC19-A720-49D6-A735-F192DF96464B}"/>
            </a:ext>
          </a:extLst>
        </xdr:cNvPr>
        <xdr:cNvSpPr txBox="1">
          <a:spLocks noChangeArrowheads="1"/>
        </xdr:cNvSpPr>
      </xdr:nvSpPr>
      <xdr:spPr bwMode="auto">
        <a:xfrm>
          <a:off x="10887075" y="1160145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3" name="Text Box 9">
          <a:extLst>
            <a:ext uri="{FF2B5EF4-FFF2-40B4-BE49-F238E27FC236}">
              <a16:creationId xmlns:a16="http://schemas.microsoft.com/office/drawing/2014/main" id="{05719192-28B7-40DE-9FA4-4B845FD79E5E}"/>
            </a:ext>
          </a:extLst>
        </xdr:cNvPr>
        <xdr:cNvSpPr txBox="1">
          <a:spLocks noChangeArrowheads="1"/>
        </xdr:cNvSpPr>
      </xdr:nvSpPr>
      <xdr:spPr bwMode="auto">
        <a:xfrm>
          <a:off x="10887075" y="1160145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4" name="Text Box 10">
          <a:extLst>
            <a:ext uri="{FF2B5EF4-FFF2-40B4-BE49-F238E27FC236}">
              <a16:creationId xmlns:a16="http://schemas.microsoft.com/office/drawing/2014/main" id="{F39EC621-65B2-4C59-8150-B1739080C007}"/>
            </a:ext>
          </a:extLst>
        </xdr:cNvPr>
        <xdr:cNvSpPr txBox="1">
          <a:spLocks noChangeArrowheads="1"/>
        </xdr:cNvSpPr>
      </xdr:nvSpPr>
      <xdr:spPr bwMode="auto">
        <a:xfrm>
          <a:off x="10887075" y="1160145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5" name="Text Box 11">
          <a:extLst>
            <a:ext uri="{FF2B5EF4-FFF2-40B4-BE49-F238E27FC236}">
              <a16:creationId xmlns:a16="http://schemas.microsoft.com/office/drawing/2014/main" id="{F1120723-1EE9-4AFB-95EC-10A1D45FD11C}"/>
            </a:ext>
          </a:extLst>
        </xdr:cNvPr>
        <xdr:cNvSpPr txBox="1">
          <a:spLocks noChangeArrowheads="1"/>
        </xdr:cNvSpPr>
      </xdr:nvSpPr>
      <xdr:spPr bwMode="auto">
        <a:xfrm>
          <a:off x="10887075" y="1160145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10</xdr:col>
      <xdr:colOff>0</xdr:colOff>
      <xdr:row>49</xdr:row>
      <xdr:rowOff>0</xdr:rowOff>
    </xdr:from>
    <xdr:to>
      <xdr:col>10</xdr:col>
      <xdr:colOff>76200</xdr:colOff>
      <xdr:row>49</xdr:row>
      <xdr:rowOff>0</xdr:rowOff>
    </xdr:to>
    <xdr:sp macro="" textlink="">
      <xdr:nvSpPr>
        <xdr:cNvPr id="6" name="Text Box 8">
          <a:extLst>
            <a:ext uri="{FF2B5EF4-FFF2-40B4-BE49-F238E27FC236}">
              <a16:creationId xmlns:a16="http://schemas.microsoft.com/office/drawing/2014/main" id="{3A63DA66-078B-4264-9A7A-904A17FC9ECC}"/>
            </a:ext>
          </a:extLst>
        </xdr:cNvPr>
        <xdr:cNvSpPr txBox="1">
          <a:spLocks noChangeArrowheads="1"/>
        </xdr:cNvSpPr>
      </xdr:nvSpPr>
      <xdr:spPr bwMode="auto">
        <a:xfrm>
          <a:off x="10887075" y="11601450"/>
          <a:ext cx="76200" cy="167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7" name="Text Box 9">
          <a:extLst>
            <a:ext uri="{FF2B5EF4-FFF2-40B4-BE49-F238E27FC236}">
              <a16:creationId xmlns:a16="http://schemas.microsoft.com/office/drawing/2014/main" id="{92FCF70D-9FF2-4574-9101-DAD302B24E1F}"/>
            </a:ext>
          </a:extLst>
        </xdr:cNvPr>
        <xdr:cNvSpPr txBox="1">
          <a:spLocks noChangeArrowheads="1"/>
        </xdr:cNvSpPr>
      </xdr:nvSpPr>
      <xdr:spPr bwMode="auto">
        <a:xfrm>
          <a:off x="10887075" y="11601450"/>
          <a:ext cx="76200" cy="167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8" name="Text Box 10">
          <a:extLst>
            <a:ext uri="{FF2B5EF4-FFF2-40B4-BE49-F238E27FC236}">
              <a16:creationId xmlns:a16="http://schemas.microsoft.com/office/drawing/2014/main" id="{E3555F7E-D8D1-4EDD-93DC-9E36DC6EA877}"/>
            </a:ext>
          </a:extLst>
        </xdr:cNvPr>
        <xdr:cNvSpPr txBox="1">
          <a:spLocks noChangeArrowheads="1"/>
        </xdr:cNvSpPr>
      </xdr:nvSpPr>
      <xdr:spPr bwMode="auto">
        <a:xfrm>
          <a:off x="10887075" y="11601450"/>
          <a:ext cx="76200" cy="167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9" name="Text Box 11">
          <a:extLst>
            <a:ext uri="{FF2B5EF4-FFF2-40B4-BE49-F238E27FC236}">
              <a16:creationId xmlns:a16="http://schemas.microsoft.com/office/drawing/2014/main" id="{AD29BBC5-0120-452E-994D-2A553B5E245C}"/>
            </a:ext>
          </a:extLst>
        </xdr:cNvPr>
        <xdr:cNvSpPr txBox="1">
          <a:spLocks noChangeArrowheads="1"/>
        </xdr:cNvSpPr>
      </xdr:nvSpPr>
      <xdr:spPr bwMode="auto">
        <a:xfrm>
          <a:off x="10887075" y="11601450"/>
          <a:ext cx="76200" cy="1674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51</xdr:row>
      <xdr:rowOff>0</xdr:rowOff>
    </xdr:from>
    <xdr:ext cx="76200" cy="523875"/>
    <xdr:sp macro="" textlink="">
      <xdr:nvSpPr>
        <xdr:cNvPr id="10" name="Text Box 8">
          <a:extLst>
            <a:ext uri="{FF2B5EF4-FFF2-40B4-BE49-F238E27FC236}">
              <a16:creationId xmlns:a16="http://schemas.microsoft.com/office/drawing/2014/main" id="{278F8723-7DED-4FE3-916A-27867F1E9DEE}"/>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1" name="Text Box 9">
          <a:extLst>
            <a:ext uri="{FF2B5EF4-FFF2-40B4-BE49-F238E27FC236}">
              <a16:creationId xmlns:a16="http://schemas.microsoft.com/office/drawing/2014/main" id="{BA35B6A9-9693-467D-9085-624DB73B0459}"/>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2" name="Text Box 10">
          <a:extLst>
            <a:ext uri="{FF2B5EF4-FFF2-40B4-BE49-F238E27FC236}">
              <a16:creationId xmlns:a16="http://schemas.microsoft.com/office/drawing/2014/main" id="{6C22322A-A57B-4135-A789-B3F74D42F212}"/>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3" name="Text Box 11">
          <a:extLst>
            <a:ext uri="{FF2B5EF4-FFF2-40B4-BE49-F238E27FC236}">
              <a16:creationId xmlns:a16="http://schemas.microsoft.com/office/drawing/2014/main" id="{5385E854-8009-4541-A5E0-A2C7B0FFE09F}"/>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4" name="Text Box 8">
          <a:extLst>
            <a:ext uri="{FF2B5EF4-FFF2-40B4-BE49-F238E27FC236}">
              <a16:creationId xmlns:a16="http://schemas.microsoft.com/office/drawing/2014/main" id="{C9A3A65F-0027-4314-9728-6C1F46D73A11}"/>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5" name="Text Box 9">
          <a:extLst>
            <a:ext uri="{FF2B5EF4-FFF2-40B4-BE49-F238E27FC236}">
              <a16:creationId xmlns:a16="http://schemas.microsoft.com/office/drawing/2014/main" id="{35077328-96C8-4035-8A9E-019A1D4F3B2C}"/>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6" name="Text Box 10">
          <a:extLst>
            <a:ext uri="{FF2B5EF4-FFF2-40B4-BE49-F238E27FC236}">
              <a16:creationId xmlns:a16="http://schemas.microsoft.com/office/drawing/2014/main" id="{EDBBD6F1-82D3-4AB9-BAE8-451F68584B75}"/>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7" name="Text Box 11">
          <a:extLst>
            <a:ext uri="{FF2B5EF4-FFF2-40B4-BE49-F238E27FC236}">
              <a16:creationId xmlns:a16="http://schemas.microsoft.com/office/drawing/2014/main" id="{EAAA5FCE-1E0E-4190-9309-FAD3108ABDFD}"/>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8" name="Text Box 8">
          <a:extLst>
            <a:ext uri="{FF2B5EF4-FFF2-40B4-BE49-F238E27FC236}">
              <a16:creationId xmlns:a16="http://schemas.microsoft.com/office/drawing/2014/main" id="{70A79FB2-D4BF-48D3-8BCC-D93F87938DA5}"/>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9" name="Text Box 9">
          <a:extLst>
            <a:ext uri="{FF2B5EF4-FFF2-40B4-BE49-F238E27FC236}">
              <a16:creationId xmlns:a16="http://schemas.microsoft.com/office/drawing/2014/main" id="{F02C564D-1DDF-4A6B-B249-324E0EDC8E42}"/>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20" name="Text Box 10">
          <a:extLst>
            <a:ext uri="{FF2B5EF4-FFF2-40B4-BE49-F238E27FC236}">
              <a16:creationId xmlns:a16="http://schemas.microsoft.com/office/drawing/2014/main" id="{CA0F7709-FE62-4616-987D-9DF7AE633140}"/>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21" name="Text Box 11">
          <a:extLst>
            <a:ext uri="{FF2B5EF4-FFF2-40B4-BE49-F238E27FC236}">
              <a16:creationId xmlns:a16="http://schemas.microsoft.com/office/drawing/2014/main" id="{ECAF1009-BFA3-49E8-9ED0-6BC4CB865D1F}"/>
            </a:ext>
          </a:extLst>
        </xdr:cNvPr>
        <xdr:cNvSpPr txBox="1">
          <a:spLocks noChangeArrowheads="1"/>
        </xdr:cNvSpPr>
      </xdr:nvSpPr>
      <xdr:spPr bwMode="auto">
        <a:xfrm>
          <a:off x="10887075" y="11601450"/>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2" name="Text Box 8">
          <a:extLst>
            <a:ext uri="{FF2B5EF4-FFF2-40B4-BE49-F238E27FC236}">
              <a16:creationId xmlns:a16="http://schemas.microsoft.com/office/drawing/2014/main" id="{836A2946-BED2-465F-83B4-526E842DFD21}"/>
            </a:ext>
          </a:extLst>
        </xdr:cNvPr>
        <xdr:cNvSpPr txBox="1">
          <a:spLocks noChangeArrowheads="1"/>
        </xdr:cNvSpPr>
      </xdr:nvSpPr>
      <xdr:spPr bwMode="auto">
        <a:xfrm>
          <a:off x="10887075" y="11601450"/>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3" name="Text Box 9">
          <a:extLst>
            <a:ext uri="{FF2B5EF4-FFF2-40B4-BE49-F238E27FC236}">
              <a16:creationId xmlns:a16="http://schemas.microsoft.com/office/drawing/2014/main" id="{85B08CFF-BA5B-4F63-BB24-1D719A89C0AF}"/>
            </a:ext>
          </a:extLst>
        </xdr:cNvPr>
        <xdr:cNvSpPr txBox="1">
          <a:spLocks noChangeArrowheads="1"/>
        </xdr:cNvSpPr>
      </xdr:nvSpPr>
      <xdr:spPr bwMode="auto">
        <a:xfrm>
          <a:off x="10887075" y="11601450"/>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4" name="Text Box 10">
          <a:extLst>
            <a:ext uri="{FF2B5EF4-FFF2-40B4-BE49-F238E27FC236}">
              <a16:creationId xmlns:a16="http://schemas.microsoft.com/office/drawing/2014/main" id="{0762F39E-3CA5-48C1-B3AA-5490E357AD82}"/>
            </a:ext>
          </a:extLst>
        </xdr:cNvPr>
        <xdr:cNvSpPr txBox="1">
          <a:spLocks noChangeArrowheads="1"/>
        </xdr:cNvSpPr>
      </xdr:nvSpPr>
      <xdr:spPr bwMode="auto">
        <a:xfrm>
          <a:off x="10887075" y="11601450"/>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10</xdr:col>
      <xdr:colOff>0</xdr:colOff>
      <xdr:row>50</xdr:row>
      <xdr:rowOff>0</xdr:rowOff>
    </xdr:from>
    <xdr:ext cx="76200" cy="196216"/>
    <xdr:sp macro="" textlink="">
      <xdr:nvSpPr>
        <xdr:cNvPr id="2" name="Text Box 8">
          <a:extLst>
            <a:ext uri="{FF2B5EF4-FFF2-40B4-BE49-F238E27FC236}">
              <a16:creationId xmlns:a16="http://schemas.microsoft.com/office/drawing/2014/main" id="{44B0DD45-F559-44E0-BD9B-D8A5C03FFBBB}"/>
            </a:ext>
          </a:extLst>
        </xdr:cNvPr>
        <xdr:cNvSpPr txBox="1">
          <a:spLocks noChangeArrowheads="1"/>
        </xdr:cNvSpPr>
      </xdr:nvSpPr>
      <xdr:spPr bwMode="auto">
        <a:xfrm>
          <a:off x="10448925" y="1143000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3" name="Text Box 9">
          <a:extLst>
            <a:ext uri="{FF2B5EF4-FFF2-40B4-BE49-F238E27FC236}">
              <a16:creationId xmlns:a16="http://schemas.microsoft.com/office/drawing/2014/main" id="{D0E7F2C7-FAFE-4E95-AC34-BDED85D0DC5C}"/>
            </a:ext>
          </a:extLst>
        </xdr:cNvPr>
        <xdr:cNvSpPr txBox="1">
          <a:spLocks noChangeArrowheads="1"/>
        </xdr:cNvSpPr>
      </xdr:nvSpPr>
      <xdr:spPr bwMode="auto">
        <a:xfrm>
          <a:off x="10448925" y="1143000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4" name="Text Box 10">
          <a:extLst>
            <a:ext uri="{FF2B5EF4-FFF2-40B4-BE49-F238E27FC236}">
              <a16:creationId xmlns:a16="http://schemas.microsoft.com/office/drawing/2014/main" id="{66305D39-3078-457D-8DD3-92A6058A90E4}"/>
            </a:ext>
          </a:extLst>
        </xdr:cNvPr>
        <xdr:cNvSpPr txBox="1">
          <a:spLocks noChangeArrowheads="1"/>
        </xdr:cNvSpPr>
      </xdr:nvSpPr>
      <xdr:spPr bwMode="auto">
        <a:xfrm>
          <a:off x="10448925" y="1143000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50</xdr:row>
      <xdr:rowOff>0</xdr:rowOff>
    </xdr:from>
    <xdr:ext cx="76200" cy="196216"/>
    <xdr:sp macro="" textlink="">
      <xdr:nvSpPr>
        <xdr:cNvPr id="5" name="Text Box 11">
          <a:extLst>
            <a:ext uri="{FF2B5EF4-FFF2-40B4-BE49-F238E27FC236}">
              <a16:creationId xmlns:a16="http://schemas.microsoft.com/office/drawing/2014/main" id="{2EECB7D4-A1AD-46B5-A6BC-2F3801722F75}"/>
            </a:ext>
          </a:extLst>
        </xdr:cNvPr>
        <xdr:cNvSpPr txBox="1">
          <a:spLocks noChangeArrowheads="1"/>
        </xdr:cNvSpPr>
      </xdr:nvSpPr>
      <xdr:spPr bwMode="auto">
        <a:xfrm>
          <a:off x="10448925" y="11430000"/>
          <a:ext cx="76200" cy="1962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10</xdr:col>
      <xdr:colOff>0</xdr:colOff>
      <xdr:row>49</xdr:row>
      <xdr:rowOff>0</xdr:rowOff>
    </xdr:from>
    <xdr:to>
      <xdr:col>10</xdr:col>
      <xdr:colOff>76200</xdr:colOff>
      <xdr:row>49</xdr:row>
      <xdr:rowOff>0</xdr:rowOff>
    </xdr:to>
    <xdr:sp macro="" textlink="">
      <xdr:nvSpPr>
        <xdr:cNvPr id="6" name="Text Box 8">
          <a:extLst>
            <a:ext uri="{FF2B5EF4-FFF2-40B4-BE49-F238E27FC236}">
              <a16:creationId xmlns:a16="http://schemas.microsoft.com/office/drawing/2014/main" id="{65684CAB-4E6D-4B5E-B036-A75D1D1DC078}"/>
            </a:ext>
          </a:extLst>
        </xdr:cNvPr>
        <xdr:cNvSpPr txBox="1">
          <a:spLocks noChangeArrowheads="1"/>
        </xdr:cNvSpPr>
      </xdr:nvSpPr>
      <xdr:spPr bwMode="auto">
        <a:xfrm>
          <a:off x="10448925" y="11268075"/>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7" name="Text Box 9">
          <a:extLst>
            <a:ext uri="{FF2B5EF4-FFF2-40B4-BE49-F238E27FC236}">
              <a16:creationId xmlns:a16="http://schemas.microsoft.com/office/drawing/2014/main" id="{68990A81-C90F-4549-BDAC-440953369BD2}"/>
            </a:ext>
          </a:extLst>
        </xdr:cNvPr>
        <xdr:cNvSpPr txBox="1">
          <a:spLocks noChangeArrowheads="1"/>
        </xdr:cNvSpPr>
      </xdr:nvSpPr>
      <xdr:spPr bwMode="auto">
        <a:xfrm>
          <a:off x="10448925" y="11268075"/>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8" name="Text Box 10">
          <a:extLst>
            <a:ext uri="{FF2B5EF4-FFF2-40B4-BE49-F238E27FC236}">
              <a16:creationId xmlns:a16="http://schemas.microsoft.com/office/drawing/2014/main" id="{0C8FFFB6-3814-439A-976C-8055B98004BD}"/>
            </a:ext>
          </a:extLst>
        </xdr:cNvPr>
        <xdr:cNvSpPr txBox="1">
          <a:spLocks noChangeArrowheads="1"/>
        </xdr:cNvSpPr>
      </xdr:nvSpPr>
      <xdr:spPr bwMode="auto">
        <a:xfrm>
          <a:off x="10448925" y="11268075"/>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10</xdr:col>
      <xdr:colOff>0</xdr:colOff>
      <xdr:row>49</xdr:row>
      <xdr:rowOff>0</xdr:rowOff>
    </xdr:from>
    <xdr:to>
      <xdr:col>10</xdr:col>
      <xdr:colOff>76200</xdr:colOff>
      <xdr:row>49</xdr:row>
      <xdr:rowOff>0</xdr:rowOff>
    </xdr:to>
    <xdr:sp macro="" textlink="">
      <xdr:nvSpPr>
        <xdr:cNvPr id="9" name="Text Box 11">
          <a:extLst>
            <a:ext uri="{FF2B5EF4-FFF2-40B4-BE49-F238E27FC236}">
              <a16:creationId xmlns:a16="http://schemas.microsoft.com/office/drawing/2014/main" id="{671CF8C7-DD2B-41B4-B663-E616B7836C85}"/>
            </a:ext>
          </a:extLst>
        </xdr:cNvPr>
        <xdr:cNvSpPr txBox="1">
          <a:spLocks noChangeArrowheads="1"/>
        </xdr:cNvSpPr>
      </xdr:nvSpPr>
      <xdr:spPr bwMode="auto">
        <a:xfrm>
          <a:off x="10448925" y="11268075"/>
          <a:ext cx="762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51</xdr:row>
      <xdr:rowOff>0</xdr:rowOff>
    </xdr:from>
    <xdr:ext cx="76200" cy="523875"/>
    <xdr:sp macro="" textlink="">
      <xdr:nvSpPr>
        <xdr:cNvPr id="10" name="Text Box 8">
          <a:extLst>
            <a:ext uri="{FF2B5EF4-FFF2-40B4-BE49-F238E27FC236}">
              <a16:creationId xmlns:a16="http://schemas.microsoft.com/office/drawing/2014/main" id="{82E65D7C-AD44-4809-A532-96580CF9E584}"/>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1" name="Text Box 9">
          <a:extLst>
            <a:ext uri="{FF2B5EF4-FFF2-40B4-BE49-F238E27FC236}">
              <a16:creationId xmlns:a16="http://schemas.microsoft.com/office/drawing/2014/main" id="{C3FC7BF2-0961-4294-AB85-F0AA5ECF55FA}"/>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2" name="Text Box 10">
          <a:extLst>
            <a:ext uri="{FF2B5EF4-FFF2-40B4-BE49-F238E27FC236}">
              <a16:creationId xmlns:a16="http://schemas.microsoft.com/office/drawing/2014/main" id="{25EB98DE-D4C4-4F59-B686-F2D511A4A10B}"/>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3" name="Text Box 11">
          <a:extLst>
            <a:ext uri="{FF2B5EF4-FFF2-40B4-BE49-F238E27FC236}">
              <a16:creationId xmlns:a16="http://schemas.microsoft.com/office/drawing/2014/main" id="{9C8AB655-F446-4B7A-AC68-C6C55C79A0D2}"/>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4" name="Text Box 8">
          <a:extLst>
            <a:ext uri="{FF2B5EF4-FFF2-40B4-BE49-F238E27FC236}">
              <a16:creationId xmlns:a16="http://schemas.microsoft.com/office/drawing/2014/main" id="{B91FBCAB-6284-4FFA-81DD-B9A40596BE27}"/>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5" name="Text Box 9">
          <a:extLst>
            <a:ext uri="{FF2B5EF4-FFF2-40B4-BE49-F238E27FC236}">
              <a16:creationId xmlns:a16="http://schemas.microsoft.com/office/drawing/2014/main" id="{E1869978-3FEF-477C-AA1C-793BA1084F4D}"/>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6" name="Text Box 10">
          <a:extLst>
            <a:ext uri="{FF2B5EF4-FFF2-40B4-BE49-F238E27FC236}">
              <a16:creationId xmlns:a16="http://schemas.microsoft.com/office/drawing/2014/main" id="{C2AF6331-464C-4F08-8AE0-F63B7960D20A}"/>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7" name="Text Box 11">
          <a:extLst>
            <a:ext uri="{FF2B5EF4-FFF2-40B4-BE49-F238E27FC236}">
              <a16:creationId xmlns:a16="http://schemas.microsoft.com/office/drawing/2014/main" id="{7595987F-1445-4D1F-952F-B5462D8F2EF2}"/>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8" name="Text Box 8">
          <a:extLst>
            <a:ext uri="{FF2B5EF4-FFF2-40B4-BE49-F238E27FC236}">
              <a16:creationId xmlns:a16="http://schemas.microsoft.com/office/drawing/2014/main" id="{9CFF2BC4-82C6-41AD-B13D-11DF0B071528}"/>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19" name="Text Box 9">
          <a:extLst>
            <a:ext uri="{FF2B5EF4-FFF2-40B4-BE49-F238E27FC236}">
              <a16:creationId xmlns:a16="http://schemas.microsoft.com/office/drawing/2014/main" id="{6B6E50A8-E946-4427-9365-56704F84A40E}"/>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20" name="Text Box 10">
          <a:extLst>
            <a:ext uri="{FF2B5EF4-FFF2-40B4-BE49-F238E27FC236}">
              <a16:creationId xmlns:a16="http://schemas.microsoft.com/office/drawing/2014/main" id="{C45BF25D-C5A8-4385-BB82-17E8FBF4F430}"/>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523875"/>
    <xdr:sp macro="" textlink="">
      <xdr:nvSpPr>
        <xdr:cNvPr id="21" name="Text Box 11">
          <a:extLst>
            <a:ext uri="{FF2B5EF4-FFF2-40B4-BE49-F238E27FC236}">
              <a16:creationId xmlns:a16="http://schemas.microsoft.com/office/drawing/2014/main" id="{A71D9D0B-9425-4E4D-9F64-39D1D19D39F9}"/>
            </a:ext>
          </a:extLst>
        </xdr:cNvPr>
        <xdr:cNvSpPr txBox="1">
          <a:spLocks noChangeArrowheads="1"/>
        </xdr:cNvSpPr>
      </xdr:nvSpPr>
      <xdr:spPr bwMode="auto">
        <a:xfrm>
          <a:off x="10448925" y="11591925"/>
          <a:ext cx="762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2" name="Text Box 8">
          <a:extLst>
            <a:ext uri="{FF2B5EF4-FFF2-40B4-BE49-F238E27FC236}">
              <a16:creationId xmlns:a16="http://schemas.microsoft.com/office/drawing/2014/main" id="{53299E9C-6799-411D-B30D-460D9062DC16}"/>
            </a:ext>
          </a:extLst>
        </xdr:cNvPr>
        <xdr:cNvSpPr txBox="1">
          <a:spLocks noChangeArrowheads="1"/>
        </xdr:cNvSpPr>
      </xdr:nvSpPr>
      <xdr:spPr bwMode="auto">
        <a:xfrm>
          <a:off x="10448925" y="11591925"/>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3" name="Text Box 9">
          <a:extLst>
            <a:ext uri="{FF2B5EF4-FFF2-40B4-BE49-F238E27FC236}">
              <a16:creationId xmlns:a16="http://schemas.microsoft.com/office/drawing/2014/main" id="{22E91820-6288-4D85-98AC-70217E143894}"/>
            </a:ext>
          </a:extLst>
        </xdr:cNvPr>
        <xdr:cNvSpPr txBox="1">
          <a:spLocks noChangeArrowheads="1"/>
        </xdr:cNvSpPr>
      </xdr:nvSpPr>
      <xdr:spPr bwMode="auto">
        <a:xfrm>
          <a:off x="10448925" y="11591925"/>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51</xdr:row>
      <xdr:rowOff>0</xdr:rowOff>
    </xdr:from>
    <xdr:ext cx="76200" cy="1428115"/>
    <xdr:sp macro="" textlink="">
      <xdr:nvSpPr>
        <xdr:cNvPr id="24" name="Text Box 10">
          <a:extLst>
            <a:ext uri="{FF2B5EF4-FFF2-40B4-BE49-F238E27FC236}">
              <a16:creationId xmlns:a16="http://schemas.microsoft.com/office/drawing/2014/main" id="{4DD3E2D4-30B0-4061-8C3D-8178BB4E98E4}"/>
            </a:ext>
          </a:extLst>
        </xdr:cNvPr>
        <xdr:cNvSpPr txBox="1">
          <a:spLocks noChangeArrowheads="1"/>
        </xdr:cNvSpPr>
      </xdr:nvSpPr>
      <xdr:spPr bwMode="auto">
        <a:xfrm>
          <a:off x="10448925" y="11591925"/>
          <a:ext cx="76200" cy="1428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DOH">
      <a:dk1>
        <a:sysClr val="windowText" lastClr="000000"/>
      </a:dk1>
      <a:lt1>
        <a:sysClr val="window" lastClr="FFFFFF"/>
      </a:lt1>
      <a:dk2>
        <a:srgbClr val="44546A"/>
      </a:dk2>
      <a:lt2>
        <a:srgbClr val="E7E6E6"/>
      </a:lt2>
      <a:accent1>
        <a:srgbClr val="43285D"/>
      </a:accent1>
      <a:accent2>
        <a:srgbClr val="8B7FA0"/>
      </a:accent2>
      <a:accent3>
        <a:srgbClr val="D3D5E3"/>
      </a:accent3>
      <a:accent4>
        <a:srgbClr val="FACE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4275-57D5-4D74-AF66-133204291A02}">
  <dimension ref="A1:F27"/>
  <sheetViews>
    <sheetView zoomScaleNormal="100" workbookViewId="0">
      <selection activeCell="E12" sqref="E12"/>
    </sheetView>
  </sheetViews>
  <sheetFormatPr defaultColWidth="9.21875" defaultRowHeight="14.4" x14ac:dyDescent="0.3"/>
  <cols>
    <col min="1" max="1" width="111.5546875" style="26" customWidth="1"/>
    <col min="2" max="16384" width="9.21875" style="26"/>
  </cols>
  <sheetData>
    <row r="1" spans="1:6" ht="18" x14ac:dyDescent="0.35">
      <c r="A1" s="28" t="s">
        <v>0</v>
      </c>
      <c r="B1" s="29"/>
    </row>
    <row r="2" spans="1:6" ht="18" x14ac:dyDescent="0.35">
      <c r="A2" s="30" t="s">
        <v>0</v>
      </c>
      <c r="B2" s="31"/>
    </row>
    <row r="3" spans="1:6" ht="18" x14ac:dyDescent="0.35">
      <c r="A3" s="30" t="s">
        <v>0</v>
      </c>
      <c r="B3" s="31"/>
    </row>
    <row r="4" spans="1:6" ht="18" x14ac:dyDescent="0.35">
      <c r="A4" s="30" t="s">
        <v>0</v>
      </c>
      <c r="B4" s="31"/>
    </row>
    <row r="5" spans="1:6" ht="18" x14ac:dyDescent="0.35">
      <c r="A5" s="30" t="s">
        <v>0</v>
      </c>
      <c r="B5" s="31"/>
    </row>
    <row r="6" spans="1:6" ht="18" x14ac:dyDescent="0.35">
      <c r="A6" s="30" t="s">
        <v>0</v>
      </c>
      <c r="B6" s="31"/>
    </row>
    <row r="7" spans="1:6" ht="18" x14ac:dyDescent="0.35">
      <c r="A7" s="30" t="s">
        <v>0</v>
      </c>
      <c r="B7" s="31"/>
      <c r="F7"/>
    </row>
    <row r="8" spans="1:6" ht="18" x14ac:dyDescent="0.35">
      <c r="A8" s="30" t="s">
        <v>0</v>
      </c>
      <c r="B8" s="31"/>
    </row>
    <row r="9" spans="1:6" ht="17.399999999999999" x14ac:dyDescent="0.3">
      <c r="A9" s="32" t="s">
        <v>1</v>
      </c>
      <c r="B9" s="31"/>
    </row>
    <row r="10" spans="1:6" ht="17.399999999999999" x14ac:dyDescent="0.3">
      <c r="A10" s="33" t="s">
        <v>0</v>
      </c>
      <c r="B10" s="31"/>
    </row>
    <row r="11" spans="1:6" ht="17.399999999999999" x14ac:dyDescent="0.3">
      <c r="A11" s="314" t="s">
        <v>430</v>
      </c>
      <c r="B11" s="31"/>
    </row>
    <row r="12" spans="1:6" ht="15.6" x14ac:dyDescent="0.3">
      <c r="A12" s="34" t="s">
        <v>0</v>
      </c>
      <c r="B12" s="31"/>
    </row>
    <row r="13" spans="1:6" ht="34.799999999999997" x14ac:dyDescent="0.3">
      <c r="A13" s="32" t="s">
        <v>2</v>
      </c>
      <c r="B13" s="31"/>
    </row>
    <row r="14" spans="1:6" ht="17.399999999999999" x14ac:dyDescent="0.3">
      <c r="A14" s="33" t="s">
        <v>0</v>
      </c>
      <c r="B14" s="31"/>
    </row>
    <row r="15" spans="1:6" ht="24.6" x14ac:dyDescent="0.4">
      <c r="A15" s="35" t="s">
        <v>3</v>
      </c>
      <c r="B15" s="31"/>
    </row>
    <row r="16" spans="1:6" ht="17.399999999999999" x14ac:dyDescent="0.3">
      <c r="A16" s="32" t="s">
        <v>4</v>
      </c>
      <c r="B16" s="31"/>
    </row>
    <row r="17" spans="1:2" ht="21" customHeight="1" x14ac:dyDescent="0.3">
      <c r="A17" s="36"/>
      <c r="B17" s="31"/>
    </row>
    <row r="18" spans="1:2" ht="21" customHeight="1" x14ac:dyDescent="0.3">
      <c r="A18" s="36"/>
      <c r="B18" s="31"/>
    </row>
    <row r="19" spans="1:2" ht="21" customHeight="1" x14ac:dyDescent="0.3">
      <c r="A19" s="36"/>
      <c r="B19" s="31"/>
    </row>
    <row r="20" spans="1:2" ht="21" customHeight="1" x14ac:dyDescent="0.3">
      <c r="A20" s="36"/>
      <c r="B20" s="31"/>
    </row>
    <row r="21" spans="1:2" ht="21" customHeight="1" x14ac:dyDescent="0.3">
      <c r="A21" s="36"/>
      <c r="B21" s="31"/>
    </row>
    <row r="22" spans="1:2" x14ac:dyDescent="0.3">
      <c r="A22" s="36"/>
      <c r="B22" s="31"/>
    </row>
    <row r="23" spans="1:2" x14ac:dyDescent="0.3">
      <c r="A23" s="36"/>
      <c r="B23" s="31"/>
    </row>
    <row r="24" spans="1:2" x14ac:dyDescent="0.3">
      <c r="A24" s="36"/>
      <c r="B24" s="31"/>
    </row>
    <row r="25" spans="1:2" x14ac:dyDescent="0.3">
      <c r="A25" s="36"/>
      <c r="B25" s="31"/>
    </row>
    <row r="26" spans="1:2" x14ac:dyDescent="0.3">
      <c r="A26" s="36"/>
      <c r="B26" s="31"/>
    </row>
    <row r="27" spans="1:2" x14ac:dyDescent="0.3">
      <c r="A27" s="37"/>
      <c r="B27" s="38"/>
    </row>
  </sheetData>
  <sheetProtection algorithmName="SHA-512" hashValue="yvKtrOO05wualVPXUbFsrW4FOJHs6dSDTYL5DbjI8ut6gaI0MEnMfAgntfcFUrbZ5HBba8k7TB6Ut1AvuK271w==" saltValue="0yKoKjkRAqWn7fTE9hswKw==" spinCount="100000" sheet="1" objects="1" scenarios="1"/>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D382-6F7D-424F-B6B9-8CE7D57CD945}">
  <dimension ref="A1:G112"/>
  <sheetViews>
    <sheetView zoomScaleNormal="100" workbookViewId="0">
      <pane ySplit="2" topLeftCell="A3" activePane="bottomLeft" state="frozen"/>
      <selection pane="bottomLeft" activeCell="B26" sqref="B26"/>
    </sheetView>
  </sheetViews>
  <sheetFormatPr defaultColWidth="8.77734375" defaultRowHeight="13.2" zeroHeight="1" x14ac:dyDescent="0.25"/>
  <cols>
    <col min="1" max="1" width="14.5546875" style="42" customWidth="1"/>
    <col min="2" max="2" width="43.44140625" style="42" customWidth="1"/>
    <col min="3" max="3" width="136" style="42" bestFit="1" customWidth="1"/>
    <col min="4" max="16384" width="8.77734375" style="42"/>
  </cols>
  <sheetData>
    <row r="1" spans="1:7" s="7" customFormat="1" ht="13.35" customHeight="1" x14ac:dyDescent="0.25">
      <c r="A1" s="131" t="s">
        <v>5</v>
      </c>
      <c r="B1" s="131"/>
      <c r="C1" s="132"/>
    </row>
    <row r="2" spans="1:7" s="10" customFormat="1" ht="13.35" customHeight="1" x14ac:dyDescent="0.3">
      <c r="A2" s="370" t="s">
        <v>6</v>
      </c>
      <c r="B2" s="370"/>
      <c r="C2" s="288">
        <f>Signature!C11</f>
        <v>0</v>
      </c>
    </row>
    <row r="3" spans="1:7" s="7" customFormat="1" x14ac:dyDescent="0.25">
      <c r="B3" s="369"/>
      <c r="C3" s="369"/>
    </row>
    <row r="4" spans="1:7" s="7" customFormat="1" ht="20.55" customHeight="1" x14ac:dyDescent="0.25">
      <c r="A4" s="40" t="s">
        <v>7</v>
      </c>
      <c r="B4" s="133" t="s">
        <v>8</v>
      </c>
      <c r="C4" s="134" t="s">
        <v>9</v>
      </c>
    </row>
    <row r="5" spans="1:7" s="46" customFormat="1" ht="16.350000000000001" customHeight="1" x14ac:dyDescent="0.3">
      <c r="A5" s="135" t="s">
        <v>10</v>
      </c>
      <c r="B5" s="136" t="s">
        <v>11</v>
      </c>
      <c r="C5" s="136" t="s">
        <v>12</v>
      </c>
    </row>
    <row r="6" spans="1:7" s="46" customFormat="1" ht="16.350000000000001" customHeight="1" x14ac:dyDescent="0.3">
      <c r="A6" s="135" t="s">
        <v>13</v>
      </c>
      <c r="B6" s="136" t="s">
        <v>13</v>
      </c>
      <c r="C6" s="136" t="s">
        <v>14</v>
      </c>
    </row>
    <row r="7" spans="1:7" s="46" customFormat="1" ht="16.350000000000001" customHeight="1" x14ac:dyDescent="0.3">
      <c r="A7" s="137" t="s">
        <v>15</v>
      </c>
      <c r="B7" s="136" t="s">
        <v>16</v>
      </c>
      <c r="C7" s="136" t="s">
        <v>17</v>
      </c>
    </row>
    <row r="8" spans="1:7" s="138" customFormat="1" ht="16.350000000000001" customHeight="1" x14ac:dyDescent="0.3">
      <c r="A8" s="137" t="s">
        <v>18</v>
      </c>
      <c r="B8" s="136" t="s">
        <v>19</v>
      </c>
      <c r="C8" s="136" t="s">
        <v>20</v>
      </c>
      <c r="D8" s="46"/>
      <c r="E8" s="46"/>
      <c r="F8" s="46"/>
      <c r="G8" s="46"/>
    </row>
    <row r="9" spans="1:7" s="46" customFormat="1" ht="16.350000000000001" customHeight="1" x14ac:dyDescent="0.3">
      <c r="A9" s="137" t="s">
        <v>21</v>
      </c>
      <c r="B9" s="136" t="s">
        <v>22</v>
      </c>
      <c r="C9" s="136" t="s">
        <v>23</v>
      </c>
    </row>
    <row r="10" spans="1:7" s="46" customFormat="1" x14ac:dyDescent="0.3">
      <c r="A10" s="137" t="s">
        <v>24</v>
      </c>
      <c r="B10" s="136" t="s">
        <v>25</v>
      </c>
      <c r="C10" s="136" t="s">
        <v>26</v>
      </c>
    </row>
    <row r="11" spans="1:7" s="46" customFormat="1" ht="16.350000000000001" customHeight="1" x14ac:dyDescent="0.3">
      <c r="A11" s="137" t="s">
        <v>27</v>
      </c>
      <c r="B11" s="136" t="s">
        <v>28</v>
      </c>
      <c r="C11" s="136" t="s">
        <v>29</v>
      </c>
    </row>
    <row r="12" spans="1:7" s="46" customFormat="1" ht="16.350000000000001" customHeight="1" x14ac:dyDescent="0.3">
      <c r="A12" s="137" t="s">
        <v>30</v>
      </c>
      <c r="B12" s="136" t="s">
        <v>31</v>
      </c>
      <c r="C12" s="136" t="s">
        <v>32</v>
      </c>
    </row>
    <row r="13" spans="1:7" s="141" customFormat="1" x14ac:dyDescent="0.3">
      <c r="A13" s="139" t="s">
        <v>33</v>
      </c>
      <c r="B13" s="140" t="s">
        <v>34</v>
      </c>
      <c r="C13" s="140" t="s">
        <v>35</v>
      </c>
      <c r="G13" s="142"/>
    </row>
    <row r="14" spans="1:7" s="46" customFormat="1" ht="26.4" x14ac:dyDescent="0.3">
      <c r="A14" s="139" t="s">
        <v>36</v>
      </c>
      <c r="B14" s="140" t="s">
        <v>37</v>
      </c>
      <c r="C14" s="143" t="s">
        <v>38</v>
      </c>
      <c r="G14" s="144"/>
    </row>
    <row r="15" spans="1:7" s="46" customFormat="1" x14ac:dyDescent="0.3">
      <c r="A15" s="137" t="s">
        <v>39</v>
      </c>
      <c r="B15" s="136" t="s">
        <v>40</v>
      </c>
      <c r="C15" s="145" t="s">
        <v>41</v>
      </c>
      <c r="G15" s="144"/>
    </row>
    <row r="16" spans="1:7" s="46" customFormat="1" ht="26.4" x14ac:dyDescent="0.3">
      <c r="A16" s="137" t="s">
        <v>42</v>
      </c>
      <c r="B16" s="136" t="s">
        <v>43</v>
      </c>
      <c r="C16" s="145" t="s">
        <v>44</v>
      </c>
      <c r="G16" s="144"/>
    </row>
    <row r="17" spans="1:3" ht="16.350000000000001" customHeight="1" x14ac:dyDescent="0.25">
      <c r="A17" s="137" t="s">
        <v>45</v>
      </c>
      <c r="B17" s="136" t="s">
        <v>46</v>
      </c>
      <c r="C17" s="136" t="s">
        <v>47</v>
      </c>
    </row>
    <row r="18" spans="1:3" s="46" customFormat="1" ht="16.350000000000001" customHeight="1" x14ac:dyDescent="0.3">
      <c r="A18" s="137" t="s">
        <v>48</v>
      </c>
      <c r="B18" s="136" t="s">
        <v>49</v>
      </c>
      <c r="C18" s="136" t="s">
        <v>50</v>
      </c>
    </row>
    <row r="19" spans="1:3" s="46" customFormat="1" ht="16.350000000000001" customHeight="1" x14ac:dyDescent="0.3">
      <c r="A19" s="137" t="s">
        <v>51</v>
      </c>
      <c r="B19" s="136" t="s">
        <v>52</v>
      </c>
      <c r="C19" s="136" t="s">
        <v>53</v>
      </c>
    </row>
    <row r="20" spans="1:3" s="46" customFormat="1" ht="16.350000000000001" customHeight="1" x14ac:dyDescent="0.3">
      <c r="A20" s="137" t="s">
        <v>54</v>
      </c>
      <c r="B20" s="136" t="s">
        <v>55</v>
      </c>
      <c r="C20" s="136" t="s">
        <v>56</v>
      </c>
    </row>
    <row r="21" spans="1:3" x14ac:dyDescent="0.25">
      <c r="A21" s="135" t="s">
        <v>57</v>
      </c>
      <c r="B21" s="136" t="s">
        <v>58</v>
      </c>
      <c r="C21" s="136" t="s">
        <v>59</v>
      </c>
    </row>
    <row r="22" spans="1:3" x14ac:dyDescent="0.25"/>
    <row r="23" spans="1:3" x14ac:dyDescent="0.25"/>
    <row r="24" spans="1:3" x14ac:dyDescent="0.25"/>
    <row r="25" spans="1:3" x14ac:dyDescent="0.25"/>
    <row r="26" spans="1:3" x14ac:dyDescent="0.25"/>
    <row r="27" spans="1:3" x14ac:dyDescent="0.25"/>
    <row r="28" spans="1:3" x14ac:dyDescent="0.25"/>
    <row r="29" spans="1:3" x14ac:dyDescent="0.25"/>
    <row r="30" spans="1:3" x14ac:dyDescent="0.25"/>
    <row r="31" spans="1:3" x14ac:dyDescent="0.25"/>
    <row r="32" spans="1:3" x14ac:dyDescent="0.25"/>
    <row r="33" s="42" customFormat="1" x14ac:dyDescent="0.25"/>
    <row r="34" s="42" customFormat="1" x14ac:dyDescent="0.25"/>
    <row r="35" s="42" customFormat="1" x14ac:dyDescent="0.25"/>
    <row r="36" s="42" customFormat="1" x14ac:dyDescent="0.25"/>
    <row r="37" s="42" customFormat="1" x14ac:dyDescent="0.25"/>
    <row r="38" s="42" customFormat="1" x14ac:dyDescent="0.25"/>
    <row r="39" s="42" customFormat="1" x14ac:dyDescent="0.25"/>
    <row r="40" s="42" customFormat="1" x14ac:dyDescent="0.25"/>
    <row r="41" s="42" customFormat="1" x14ac:dyDescent="0.25"/>
    <row r="42" s="42" customFormat="1" x14ac:dyDescent="0.25"/>
    <row r="43" s="42" customFormat="1" x14ac:dyDescent="0.25"/>
    <row r="44" s="42" customFormat="1" x14ac:dyDescent="0.25"/>
    <row r="45" s="42" customFormat="1" x14ac:dyDescent="0.25"/>
    <row r="46" s="42" customFormat="1" x14ac:dyDescent="0.25"/>
    <row r="47" s="42" customFormat="1" x14ac:dyDescent="0.25"/>
    <row r="48" s="42" customFormat="1"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row r="56" s="42" customFormat="1" x14ac:dyDescent="0.25"/>
    <row r="57" s="42" customFormat="1" x14ac:dyDescent="0.25"/>
    <row r="58" s="42" customFormat="1" x14ac:dyDescent="0.25"/>
    <row r="59" s="42" customFormat="1" x14ac:dyDescent="0.25"/>
    <row r="60" s="42" customFormat="1" x14ac:dyDescent="0.25"/>
    <row r="61" s="42" customFormat="1" x14ac:dyDescent="0.25"/>
    <row r="62" s="42" customFormat="1" x14ac:dyDescent="0.25"/>
    <row r="63" s="42" customFormat="1" x14ac:dyDescent="0.25"/>
    <row r="64" s="42" customFormat="1" x14ac:dyDescent="0.25"/>
    <row r="65" s="42" customFormat="1" x14ac:dyDescent="0.25"/>
    <row r="66" s="42" customFormat="1" x14ac:dyDescent="0.25"/>
    <row r="67" s="42" customFormat="1" x14ac:dyDescent="0.25"/>
    <row r="68" s="42" customFormat="1" x14ac:dyDescent="0.25"/>
    <row r="69" s="42" customFormat="1" x14ac:dyDescent="0.25"/>
    <row r="70" s="42" customFormat="1" x14ac:dyDescent="0.25"/>
    <row r="71" s="42" customFormat="1" x14ac:dyDescent="0.25"/>
    <row r="72" s="42" customFormat="1" x14ac:dyDescent="0.25"/>
    <row r="73" s="42" customFormat="1" x14ac:dyDescent="0.25"/>
    <row r="74" s="42" customFormat="1" x14ac:dyDescent="0.25"/>
    <row r="75" s="42" customFormat="1" x14ac:dyDescent="0.25"/>
    <row r="76" s="42" customFormat="1" x14ac:dyDescent="0.25"/>
    <row r="77" s="42" customFormat="1" x14ac:dyDescent="0.25"/>
    <row r="78" s="42" customFormat="1" x14ac:dyDescent="0.25"/>
    <row r="79" s="42" customFormat="1" x14ac:dyDescent="0.25"/>
    <row r="80" s="42" customFormat="1" x14ac:dyDescent="0.25"/>
    <row r="81" s="42" customFormat="1" x14ac:dyDescent="0.25"/>
    <row r="82" s="42" customFormat="1" x14ac:dyDescent="0.25"/>
    <row r="83" s="42" customFormat="1" x14ac:dyDescent="0.25"/>
    <row r="84" s="42" customFormat="1" x14ac:dyDescent="0.25"/>
    <row r="85" s="42" customFormat="1" x14ac:dyDescent="0.25"/>
    <row r="86" s="42" customFormat="1" x14ac:dyDescent="0.25"/>
    <row r="87" s="42" customFormat="1" x14ac:dyDescent="0.25"/>
    <row r="88" s="42" customFormat="1" x14ac:dyDescent="0.25"/>
    <row r="89" s="42" customFormat="1" x14ac:dyDescent="0.25"/>
    <row r="90" s="42" customFormat="1" x14ac:dyDescent="0.25"/>
    <row r="91" s="42" customFormat="1" x14ac:dyDescent="0.25"/>
    <row r="92" s="42" customFormat="1" x14ac:dyDescent="0.25"/>
    <row r="93" s="42" customFormat="1" x14ac:dyDescent="0.25"/>
    <row r="94" s="42" customFormat="1" x14ac:dyDescent="0.25"/>
    <row r="95" s="42" customFormat="1" x14ac:dyDescent="0.25"/>
    <row r="96" s="42" customFormat="1" x14ac:dyDescent="0.25"/>
    <row r="97" s="42" customFormat="1" x14ac:dyDescent="0.25"/>
    <row r="98" s="42" customFormat="1" x14ac:dyDescent="0.25"/>
    <row r="99" s="42" customFormat="1" x14ac:dyDescent="0.25"/>
    <row r="100" s="42" customFormat="1" x14ac:dyDescent="0.25"/>
    <row r="101" s="42" customFormat="1" x14ac:dyDescent="0.25"/>
    <row r="102" s="42" customFormat="1" x14ac:dyDescent="0.25"/>
    <row r="103" s="42" customFormat="1" x14ac:dyDescent="0.25"/>
    <row r="104" s="42" customFormat="1" x14ac:dyDescent="0.25"/>
    <row r="105" s="42" customFormat="1" x14ac:dyDescent="0.25"/>
    <row r="106" s="42" customFormat="1" x14ac:dyDescent="0.25"/>
    <row r="107" s="42" customFormat="1" x14ac:dyDescent="0.25"/>
    <row r="108" s="42" customFormat="1" x14ac:dyDescent="0.25"/>
    <row r="109" s="42" customFormat="1" x14ac:dyDescent="0.25"/>
    <row r="110" s="42" customFormat="1" x14ac:dyDescent="0.25"/>
    <row r="111" s="42" customFormat="1" x14ac:dyDescent="0.25"/>
    <row r="112" s="42" customFormat="1" x14ac:dyDescent="0.25"/>
  </sheetData>
  <sheetProtection algorithmName="SHA-512" hashValue="s+qvsUDgqS3ZynNtsLT9l8PBJiIiCqJh5YXRSOACuAC1bUhVkli2i16AYjDqb/ebWxCuZOlRhuJkcevSJ0Dy+w==" saltValue="Pwfl3/Mle9MzJTxDkQcuwg==" spinCount="100000" sheet="1" objects="1" scenarios="1"/>
  <mergeCells count="2">
    <mergeCell ref="B3:C3"/>
    <mergeCell ref="A2:B2"/>
  </mergeCells>
  <phoneticPr fontId="1" type="noConversion"/>
  <pageMargins left="0.7" right="0.7" top="0.75" bottom="0.75" header="0.3" footer="0.3"/>
  <pageSetup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49251-FD39-4CA4-82AD-F2D80E47AB76}">
  <dimension ref="A1:R107"/>
  <sheetViews>
    <sheetView zoomScale="80" zoomScaleNormal="80" workbookViewId="0">
      <pane ySplit="2" topLeftCell="A4" activePane="bottomLeft" state="frozen"/>
      <selection pane="bottomLeft" activeCell="J15" sqref="J15"/>
    </sheetView>
  </sheetViews>
  <sheetFormatPr defaultColWidth="9.21875" defaultRowHeight="13.2" zeroHeight="1" x14ac:dyDescent="0.3"/>
  <cols>
    <col min="1" max="1" width="15.44140625" style="46" customWidth="1"/>
    <col min="2" max="2" width="21.5546875" style="46" bestFit="1" customWidth="1"/>
    <col min="3" max="3" width="46.44140625" style="46" customWidth="1"/>
    <col min="4" max="10" width="17.21875" style="46" customWidth="1"/>
    <col min="11" max="11" width="23.5546875" style="46" customWidth="1"/>
    <col min="12" max="12" width="49.77734375" style="46" customWidth="1"/>
    <col min="13" max="16384" width="9.21875" style="46"/>
  </cols>
  <sheetData>
    <row r="1" spans="1:18" s="44" customFormat="1" ht="15.6" x14ac:dyDescent="0.3">
      <c r="A1" s="378" t="s">
        <v>13</v>
      </c>
      <c r="B1" s="378"/>
      <c r="C1" s="291"/>
      <c r="D1" s="291"/>
      <c r="E1" s="291"/>
      <c r="F1" s="291"/>
      <c r="G1" s="291"/>
      <c r="H1" s="291"/>
      <c r="I1" s="291"/>
      <c r="J1" s="291"/>
      <c r="K1" s="291"/>
    </row>
    <row r="2" spans="1:18" s="44" customFormat="1" ht="15.6" customHeight="1" x14ac:dyDescent="0.3">
      <c r="A2" s="388" t="s">
        <v>6</v>
      </c>
      <c r="B2" s="388"/>
      <c r="C2" s="385">
        <f>Signature!C11</f>
        <v>0</v>
      </c>
      <c r="D2" s="385"/>
      <c r="E2" s="385"/>
      <c r="F2" s="385"/>
      <c r="G2" s="45"/>
      <c r="H2" s="45"/>
      <c r="I2" s="45"/>
      <c r="J2" s="45"/>
      <c r="K2" s="45"/>
    </row>
    <row r="3" spans="1:18" s="42" customFormat="1" ht="13.05" customHeight="1" x14ac:dyDescent="0.25">
      <c r="A3" s="380" t="s">
        <v>60</v>
      </c>
      <c r="B3" s="381"/>
      <c r="C3" s="381"/>
      <c r="D3" s="381"/>
      <c r="E3" s="381"/>
      <c r="F3" s="382"/>
      <c r="G3" s="43"/>
      <c r="H3" s="43"/>
      <c r="I3" s="43"/>
      <c r="J3" s="43"/>
      <c r="K3" s="43"/>
      <c r="L3" s="43"/>
      <c r="M3" s="43"/>
      <c r="N3" s="43"/>
      <c r="O3" s="43"/>
      <c r="P3" s="43"/>
      <c r="Q3" s="43"/>
      <c r="R3" s="43"/>
    </row>
    <row r="4" spans="1:18" s="42" customFormat="1" ht="150" customHeight="1" x14ac:dyDescent="0.25">
      <c r="A4" s="358" t="s">
        <v>61</v>
      </c>
      <c r="B4" s="383"/>
      <c r="C4" s="383"/>
      <c r="D4" s="383"/>
      <c r="E4" s="383"/>
      <c r="F4" s="384"/>
      <c r="G4" s="43"/>
      <c r="H4" s="58"/>
      <c r="I4" s="43"/>
      <c r="J4" s="43"/>
      <c r="K4" s="43"/>
      <c r="L4" s="43"/>
      <c r="M4" s="43"/>
      <c r="N4" s="43"/>
      <c r="O4" s="43"/>
      <c r="P4" s="43"/>
      <c r="Q4" s="43"/>
      <c r="R4" s="43"/>
    </row>
    <row r="5" spans="1:18" x14ac:dyDescent="0.3"/>
    <row r="6" spans="1:18" ht="23.25" customHeight="1" x14ac:dyDescent="0.3">
      <c r="A6" s="40" t="s">
        <v>7</v>
      </c>
      <c r="B6" s="386" t="s">
        <v>62</v>
      </c>
      <c r="C6" s="387"/>
      <c r="D6" s="305" t="s">
        <v>63</v>
      </c>
      <c r="E6" s="305" t="s">
        <v>64</v>
      </c>
      <c r="F6" s="305" t="s">
        <v>65</v>
      </c>
      <c r="G6" s="305" t="s">
        <v>66</v>
      </c>
      <c r="H6" s="305" t="s">
        <v>67</v>
      </c>
      <c r="I6" s="305" t="s">
        <v>68</v>
      </c>
      <c r="J6" s="305" t="s">
        <v>69</v>
      </c>
      <c r="K6" s="39" t="s">
        <v>70</v>
      </c>
    </row>
    <row r="7" spans="1:18" ht="18.75" customHeight="1" x14ac:dyDescent="0.3">
      <c r="A7" s="70" t="s">
        <v>15</v>
      </c>
      <c r="B7" s="373" t="s">
        <v>71</v>
      </c>
      <c r="C7" s="374"/>
      <c r="D7" s="71">
        <f>'E&amp;E-PM'!E31</f>
        <v>0</v>
      </c>
      <c r="E7" s="71">
        <f>'E&amp;E-PM'!G31</f>
        <v>0</v>
      </c>
      <c r="F7" s="71">
        <f>'E&amp;E-PM'!I31</f>
        <v>0</v>
      </c>
      <c r="G7" s="71">
        <f>'E&amp;E-PM'!K31</f>
        <v>0</v>
      </c>
      <c r="H7" s="71">
        <f>'E&amp;E-PM'!M31</f>
        <v>0</v>
      </c>
      <c r="I7" s="71">
        <f>'E&amp;E-PM'!O31</f>
        <v>0</v>
      </c>
      <c r="J7" s="71">
        <f>'E&amp;E-PM'!Q31</f>
        <v>0</v>
      </c>
      <c r="K7" s="47">
        <f>SUM(D7:J7)</f>
        <v>0</v>
      </c>
      <c r="L7" s="77" t="str">
        <f>IF(K7/K21&gt;0.2,"THE TOTAL PM COST MUST NOT EXCEED TWENTY PERCENT (20%) OF THE TOTAL CONTRACT VALUE", "")</f>
        <v/>
      </c>
    </row>
    <row r="8" spans="1:18" ht="18.75" customHeight="1" x14ac:dyDescent="0.3">
      <c r="A8" s="70" t="s">
        <v>18</v>
      </c>
      <c r="B8" s="375" t="s">
        <v>19</v>
      </c>
      <c r="C8" s="376"/>
      <c r="D8" s="71">
        <f>'E&amp;E-TI'!D27</f>
        <v>0</v>
      </c>
      <c r="E8" s="54"/>
      <c r="F8" s="54"/>
      <c r="G8" s="54"/>
      <c r="H8" s="54"/>
      <c r="I8" s="54"/>
      <c r="J8" s="66"/>
      <c r="K8" s="47">
        <f t="shared" ref="K8:K20" si="0">SUM(D8:J8)</f>
        <v>0</v>
      </c>
      <c r="L8" s="50"/>
    </row>
    <row r="9" spans="1:18" ht="18.75" customHeight="1" x14ac:dyDescent="0.3">
      <c r="A9" s="70" t="s">
        <v>21</v>
      </c>
      <c r="B9" s="373" t="s">
        <v>22</v>
      </c>
      <c r="C9" s="374"/>
      <c r="D9" s="71">
        <f>'E&amp;E-MO'!D50</f>
        <v>0</v>
      </c>
      <c r="E9" s="71">
        <f>'E&amp;E-MO'!F50</f>
        <v>0</v>
      </c>
      <c r="F9" s="71">
        <f>'E&amp;E-MO'!H50</f>
        <v>0</v>
      </c>
      <c r="G9" s="71">
        <f>'E&amp;E-MO'!J50</f>
        <v>0</v>
      </c>
      <c r="H9" s="71">
        <f>'E&amp;E-MO'!L50</f>
        <v>0</v>
      </c>
      <c r="I9" s="71">
        <f>'E&amp;E-MO'!N50</f>
        <v>0</v>
      </c>
      <c r="J9" s="71">
        <f>'E&amp;E-MO'!P50</f>
        <v>0</v>
      </c>
      <c r="K9" s="47">
        <f t="shared" si="0"/>
        <v>0</v>
      </c>
    </row>
    <row r="10" spans="1:18" ht="18.75" customHeight="1" x14ac:dyDescent="0.3">
      <c r="A10" s="70" t="s">
        <v>24</v>
      </c>
      <c r="B10" s="377" t="s">
        <v>25</v>
      </c>
      <c r="C10" s="376"/>
      <c r="D10" s="72">
        <f>'E&amp;E-SI'!$E$46/2</f>
        <v>0</v>
      </c>
      <c r="E10" s="72">
        <f>'E&amp;E-SI'!$E$46/2</f>
        <v>0</v>
      </c>
      <c r="F10" s="54"/>
      <c r="G10" s="54"/>
      <c r="H10" s="54"/>
      <c r="I10" s="54"/>
      <c r="J10" s="66"/>
      <c r="K10" s="47">
        <f t="shared" si="0"/>
        <v>0</v>
      </c>
    </row>
    <row r="11" spans="1:18" ht="18.75" customHeight="1" x14ac:dyDescent="0.3">
      <c r="A11" s="70" t="s">
        <v>27</v>
      </c>
      <c r="B11" s="374" t="s">
        <v>28</v>
      </c>
      <c r="C11" s="373"/>
      <c r="D11" s="71">
        <f>'E&amp;E-TRN'!E29</f>
        <v>0</v>
      </c>
      <c r="E11" s="71">
        <f>'E&amp;E-TRN'!H29</f>
        <v>0</v>
      </c>
      <c r="F11" s="71">
        <f>'E&amp;E-TRN'!K29</f>
        <v>0</v>
      </c>
      <c r="G11" s="71">
        <f>'E&amp;E-TRN'!N29</f>
        <v>0</v>
      </c>
      <c r="H11" s="71">
        <f>'E&amp;E-TRN'!Q29</f>
        <v>0</v>
      </c>
      <c r="I11" s="71">
        <f>'E&amp;E-TRN'!T29</f>
        <v>0</v>
      </c>
      <c r="J11" s="71">
        <f>'E&amp;E-TRN'!W29</f>
        <v>0</v>
      </c>
      <c r="K11" s="47">
        <f t="shared" si="0"/>
        <v>0</v>
      </c>
    </row>
    <row r="12" spans="1:18" ht="18.75" customHeight="1" x14ac:dyDescent="0.3">
      <c r="A12" s="70" t="s">
        <v>30</v>
      </c>
      <c r="B12" s="290" t="s">
        <v>31</v>
      </c>
      <c r="C12" s="289"/>
      <c r="D12" s="71">
        <f>'E&amp;E-OCM'!D15</f>
        <v>0</v>
      </c>
      <c r="E12" s="71">
        <f>'E&amp;E-OCM'!E15</f>
        <v>0</v>
      </c>
      <c r="F12" s="71">
        <f>'E&amp;E-OCM'!F15</f>
        <v>0</v>
      </c>
      <c r="G12" s="73"/>
      <c r="H12" s="73"/>
      <c r="I12" s="73"/>
      <c r="J12" s="74"/>
      <c r="K12" s="47">
        <f t="shared" si="0"/>
        <v>0</v>
      </c>
    </row>
    <row r="13" spans="1:18" ht="18.75" customHeight="1" x14ac:dyDescent="0.3">
      <c r="A13" s="70" t="s">
        <v>33</v>
      </c>
      <c r="B13" s="374" t="s">
        <v>72</v>
      </c>
      <c r="C13" s="373"/>
      <c r="D13" s="71">
        <f>'E&amp;E-CBT'!$D$15</f>
        <v>0</v>
      </c>
      <c r="E13" s="71">
        <f>'E&amp;E-CBT'!$F$15</f>
        <v>0</v>
      </c>
      <c r="F13" s="71">
        <f>'E&amp;E-CBT'!$H$15</f>
        <v>0</v>
      </c>
      <c r="G13" s="71">
        <f>'E&amp;E-CBT'!$J$15</f>
        <v>0</v>
      </c>
      <c r="H13" s="71">
        <f>'E&amp;E-CBT'!$L$15</f>
        <v>0</v>
      </c>
      <c r="I13" s="71">
        <f>'E&amp;E-CBT'!$N$15</f>
        <v>0</v>
      </c>
      <c r="J13" s="71">
        <f>'E&amp;E-CBT'!$P$15</f>
        <v>0</v>
      </c>
      <c r="K13" s="47">
        <f t="shared" si="0"/>
        <v>0</v>
      </c>
    </row>
    <row r="14" spans="1:18" ht="18.75" customHeight="1" x14ac:dyDescent="0.3">
      <c r="A14" s="70" t="s">
        <v>36</v>
      </c>
      <c r="B14" s="374" t="s">
        <v>433</v>
      </c>
      <c r="C14" s="373"/>
      <c r="D14" s="72">
        <f>'E&amp;E-MAJ'!D$48</f>
        <v>0</v>
      </c>
      <c r="E14" s="72">
        <f>'E&amp;E-MAJ'!F$48</f>
        <v>0</v>
      </c>
      <c r="F14" s="72">
        <f>'E&amp;E-MAJ'!H$48</f>
        <v>0</v>
      </c>
      <c r="G14" s="72">
        <f>'E&amp;E-MAJ'!J$48</f>
        <v>0</v>
      </c>
      <c r="H14" s="72">
        <f>'E&amp;E-MAJ'!L$48</f>
        <v>0</v>
      </c>
      <c r="I14" s="72">
        <f>'E&amp;E-MAJ'!N$48</f>
        <v>0</v>
      </c>
      <c r="J14" s="72">
        <f>'E&amp;E-MAJ'!P$48</f>
        <v>0</v>
      </c>
      <c r="K14" s="47">
        <f>SUM(D14:J14)</f>
        <v>0</v>
      </c>
    </row>
    <row r="15" spans="1:18" s="49" customFormat="1" ht="18.75" customHeight="1" x14ac:dyDescent="0.3">
      <c r="A15" s="70" t="s">
        <v>39</v>
      </c>
      <c r="B15" s="376" t="s">
        <v>73</v>
      </c>
      <c r="C15" s="375"/>
      <c r="D15" s="72">
        <f>'E&amp;E-EN'!D$48</f>
        <v>0</v>
      </c>
      <c r="E15" s="72">
        <f>'E&amp;E-EN'!F$48</f>
        <v>0</v>
      </c>
      <c r="F15" s="72">
        <f>'E&amp;E-EN'!H$48</f>
        <v>0</v>
      </c>
      <c r="G15" s="72">
        <f>'E&amp;E-EN'!J$48</f>
        <v>0</v>
      </c>
      <c r="H15" s="72">
        <f>'E&amp;E-EN'!L$48</f>
        <v>0</v>
      </c>
      <c r="I15" s="72">
        <f>'E&amp;E-EN'!N$48</f>
        <v>0</v>
      </c>
      <c r="J15" s="72">
        <f>'E&amp;E-EN'!P$48</f>
        <v>0</v>
      </c>
      <c r="K15" s="47">
        <f t="shared" si="0"/>
        <v>0</v>
      </c>
      <c r="L15" s="46"/>
      <c r="M15" s="46"/>
      <c r="N15" s="46"/>
      <c r="O15" s="46"/>
      <c r="P15" s="46"/>
      <c r="Q15" s="46"/>
      <c r="R15" s="46"/>
    </row>
    <row r="16" spans="1:18" s="49" customFormat="1" ht="18.75" customHeight="1" x14ac:dyDescent="0.3">
      <c r="A16" s="70" t="s">
        <v>74</v>
      </c>
      <c r="B16" s="376" t="s">
        <v>43</v>
      </c>
      <c r="C16" s="375"/>
      <c r="D16" s="72">
        <f>'E&amp;E-KPI OKR'!E30</f>
        <v>0</v>
      </c>
      <c r="E16" s="72">
        <f>'E&amp;E-KPI OKR'!H30</f>
        <v>0</v>
      </c>
      <c r="F16" s="72">
        <f>'E&amp;E-KPI OKR'!K30</f>
        <v>0</v>
      </c>
      <c r="G16" s="72">
        <f>'E&amp;E-KPI OKR'!N30</f>
        <v>0</v>
      </c>
      <c r="H16" s="72">
        <f>'E&amp;E-KPI OKR'!Q30</f>
        <v>0</v>
      </c>
      <c r="I16" s="72">
        <f>'E&amp;E-KPI OKR'!T30</f>
        <v>0</v>
      </c>
      <c r="J16" s="72">
        <f>'E&amp;E-KPI OKR'!W30</f>
        <v>0</v>
      </c>
      <c r="K16" s="47">
        <f>SUM(D16:J16)</f>
        <v>0</v>
      </c>
      <c r="L16" s="46"/>
      <c r="M16" s="46"/>
      <c r="N16" s="46"/>
      <c r="O16" s="46"/>
      <c r="P16" s="46"/>
      <c r="Q16" s="46"/>
      <c r="R16" s="46"/>
    </row>
    <row r="17" spans="1:13" ht="18.600000000000001" customHeight="1" x14ac:dyDescent="0.3">
      <c r="A17" s="75" t="s">
        <v>45</v>
      </c>
      <c r="B17" s="373" t="s">
        <v>75</v>
      </c>
      <c r="C17" s="374"/>
      <c r="D17" s="55"/>
      <c r="E17" s="55"/>
      <c r="F17" s="55"/>
      <c r="G17" s="55"/>
      <c r="H17" s="54"/>
      <c r="I17" s="54"/>
      <c r="J17" s="72">
        <f>'E&amp;E-TO'!$C$6</f>
        <v>0</v>
      </c>
      <c r="K17" s="47">
        <f>SUM(D17:J17)</f>
        <v>0</v>
      </c>
    </row>
    <row r="18" spans="1:13" ht="18.75" customHeight="1" x14ac:dyDescent="0.3">
      <c r="A18" s="70" t="s">
        <v>48</v>
      </c>
      <c r="B18" s="373" t="s">
        <v>49</v>
      </c>
      <c r="C18" s="374"/>
      <c r="D18" s="71">
        <f>'E&amp;E-OF'!E10+'E&amp;E-OF'!E11+'E&amp;E-OF'!E12+'E&amp;E-OF'!E14</f>
        <v>0</v>
      </c>
      <c r="E18" s="71">
        <f>'E&amp;E-OF'!E15</f>
        <v>0</v>
      </c>
      <c r="F18" s="71">
        <f>'E&amp;E-OF'!E16</f>
        <v>0</v>
      </c>
      <c r="G18" s="71">
        <f>'E&amp;E-OF'!E17</f>
        <v>0</v>
      </c>
      <c r="H18" s="71">
        <f>'E&amp;E-OF'!E18</f>
        <v>0</v>
      </c>
      <c r="I18" s="71">
        <f>'E&amp;E-OF'!E19</f>
        <v>0</v>
      </c>
      <c r="J18" s="71">
        <f>'E&amp;E-OF'!E20</f>
        <v>0</v>
      </c>
      <c r="K18" s="47">
        <f t="shared" si="0"/>
        <v>0</v>
      </c>
      <c r="M18" s="51"/>
    </row>
    <row r="19" spans="1:13" ht="18.75" customHeight="1" x14ac:dyDescent="0.3">
      <c r="A19" s="70" t="s">
        <v>51</v>
      </c>
      <c r="B19" s="379" t="s">
        <v>52</v>
      </c>
      <c r="C19" s="374"/>
      <c r="D19" s="76">
        <f>'E&amp;E-IT'!D30</f>
        <v>17300000</v>
      </c>
      <c r="E19" s="76">
        <f>'E&amp;E-IT'!E30</f>
        <v>20200000</v>
      </c>
      <c r="F19" s="76">
        <f>'E&amp;E-IT'!F30</f>
        <v>34000000</v>
      </c>
      <c r="G19" s="76">
        <f>'E&amp;E-IT'!G30</f>
        <v>35000000</v>
      </c>
      <c r="H19" s="76">
        <f>'E&amp;E-IT'!H30</f>
        <v>36000000</v>
      </c>
      <c r="I19" s="76">
        <f>'E&amp;E-IT'!I30</f>
        <v>37000000</v>
      </c>
      <c r="J19" s="76">
        <f>'E&amp;E-IT'!J30</f>
        <v>38000000</v>
      </c>
      <c r="K19" s="47">
        <f>SUM(D19:J19)</f>
        <v>217500000</v>
      </c>
      <c r="M19" s="51"/>
    </row>
    <row r="20" spans="1:13" ht="18.75" customHeight="1" x14ac:dyDescent="0.3">
      <c r="A20" s="75" t="s">
        <v>54</v>
      </c>
      <c r="B20" s="373" t="s">
        <v>55</v>
      </c>
      <c r="C20" s="374"/>
      <c r="D20" s="71">
        <f>'E&amp;E-SP'!F23</f>
        <v>0</v>
      </c>
      <c r="E20" s="71">
        <f>'E&amp;E-SP'!H23</f>
        <v>0</v>
      </c>
      <c r="F20" s="71">
        <f>'E&amp;E-SP'!J23</f>
        <v>0</v>
      </c>
      <c r="G20" s="71">
        <f>'E&amp;E-SP'!L23</f>
        <v>0</v>
      </c>
      <c r="H20" s="71">
        <f>'E&amp;E-SP'!N23</f>
        <v>0</v>
      </c>
      <c r="I20" s="71">
        <f>'E&amp;E-SP'!P23</f>
        <v>0</v>
      </c>
      <c r="J20" s="71">
        <f>'E&amp;E-SP'!R23</f>
        <v>0</v>
      </c>
      <c r="K20" s="47">
        <f t="shared" si="0"/>
        <v>0</v>
      </c>
    </row>
    <row r="21" spans="1:13" ht="20.25" customHeight="1" x14ac:dyDescent="0.3">
      <c r="A21" s="56"/>
      <c r="B21" s="371" t="s">
        <v>76</v>
      </c>
      <c r="C21" s="372"/>
      <c r="D21" s="52">
        <f t="shared" ref="D21:H21" si="1">SUM(D7:D20)</f>
        <v>17300000</v>
      </c>
      <c r="E21" s="52">
        <f t="shared" si="1"/>
        <v>20200000</v>
      </c>
      <c r="F21" s="52">
        <f t="shared" si="1"/>
        <v>34000000</v>
      </c>
      <c r="G21" s="52">
        <f t="shared" si="1"/>
        <v>35000000</v>
      </c>
      <c r="H21" s="52">
        <f t="shared" si="1"/>
        <v>36000000</v>
      </c>
      <c r="I21" s="52">
        <f>SUM(I7:I20)</f>
        <v>37000000</v>
      </c>
      <c r="J21" s="52">
        <f>SUM(J7:J20)</f>
        <v>38000000</v>
      </c>
      <c r="K21" s="53">
        <f>SUM(K7:K20)</f>
        <v>217500000</v>
      </c>
    </row>
    <row r="22" spans="1:13" ht="12.6" customHeight="1" x14ac:dyDescent="0.3">
      <c r="A22" s="57"/>
    </row>
    <row r="23" spans="1:13" x14ac:dyDescent="0.3"/>
    <row r="24" spans="1:13" x14ac:dyDescent="0.3"/>
    <row r="25" spans="1:13" x14ac:dyDescent="0.3"/>
    <row r="26" spans="1:13" x14ac:dyDescent="0.3"/>
    <row r="27" spans="1:13" x14ac:dyDescent="0.3"/>
    <row r="28" spans="1:13" x14ac:dyDescent="0.3"/>
    <row r="29" spans="1:13" x14ac:dyDescent="0.3"/>
    <row r="30" spans="1:13" x14ac:dyDescent="0.3"/>
    <row r="31" spans="1:13" x14ac:dyDescent="0.3"/>
    <row r="32" spans="1:13" x14ac:dyDescent="0.3"/>
    <row r="33" s="46" customFormat="1" x14ac:dyDescent="0.3"/>
    <row r="34" s="46" customFormat="1" x14ac:dyDescent="0.3"/>
    <row r="35" s="46" customFormat="1" x14ac:dyDescent="0.3"/>
    <row r="36" s="46" customFormat="1" x14ac:dyDescent="0.3"/>
    <row r="37" s="46" customFormat="1" x14ac:dyDescent="0.3"/>
    <row r="38" s="46" customFormat="1" x14ac:dyDescent="0.3"/>
    <row r="39" s="46" customFormat="1" x14ac:dyDescent="0.3"/>
    <row r="40" s="46" customFormat="1" x14ac:dyDescent="0.3"/>
    <row r="41" s="46" customFormat="1" x14ac:dyDescent="0.3"/>
    <row r="42" s="46" customFormat="1" x14ac:dyDescent="0.3"/>
    <row r="43" s="46" customFormat="1" x14ac:dyDescent="0.3"/>
    <row r="44" s="46" customFormat="1" x14ac:dyDescent="0.3"/>
    <row r="45" s="46" customFormat="1" x14ac:dyDescent="0.3"/>
    <row r="46" s="46" customFormat="1" x14ac:dyDescent="0.3"/>
    <row r="47" s="46" customFormat="1" x14ac:dyDescent="0.3"/>
    <row r="48" s="46" customFormat="1" x14ac:dyDescent="0.3"/>
    <row r="49" s="46" customFormat="1" x14ac:dyDescent="0.3"/>
    <row r="50" s="46" customFormat="1" x14ac:dyDescent="0.3"/>
    <row r="51" s="46" customFormat="1" x14ac:dyDescent="0.3"/>
    <row r="52" s="46" customFormat="1" x14ac:dyDescent="0.3"/>
    <row r="53" s="46" customFormat="1" x14ac:dyDescent="0.3"/>
    <row r="54" s="46" customFormat="1" x14ac:dyDescent="0.3"/>
    <row r="55" s="46" customFormat="1" x14ac:dyDescent="0.3"/>
    <row r="56" s="46" customFormat="1" x14ac:dyDescent="0.3"/>
    <row r="57" s="46" customFormat="1" x14ac:dyDescent="0.3"/>
    <row r="58" s="46" customFormat="1" x14ac:dyDescent="0.3"/>
    <row r="59" s="46" customFormat="1" x14ac:dyDescent="0.3"/>
    <row r="60" s="46" customFormat="1" x14ac:dyDescent="0.3"/>
    <row r="61" s="46" customFormat="1" x14ac:dyDescent="0.3"/>
    <row r="62" s="46" customFormat="1" x14ac:dyDescent="0.3"/>
    <row r="63" s="46" customFormat="1" x14ac:dyDescent="0.3"/>
    <row r="64" s="46" customFormat="1" x14ac:dyDescent="0.3"/>
    <row r="65" s="46" customFormat="1" x14ac:dyDescent="0.3"/>
    <row r="66" s="46" customFormat="1" x14ac:dyDescent="0.3"/>
    <row r="67" s="46" customFormat="1" x14ac:dyDescent="0.3"/>
    <row r="68" s="46" customFormat="1" x14ac:dyDescent="0.3"/>
    <row r="69" s="46" customFormat="1" x14ac:dyDescent="0.3"/>
    <row r="70" s="46" customFormat="1" x14ac:dyDescent="0.3"/>
    <row r="71" s="46" customFormat="1" x14ac:dyDescent="0.3"/>
    <row r="72" s="46" customFormat="1" x14ac:dyDescent="0.3"/>
    <row r="73" s="46" customFormat="1" x14ac:dyDescent="0.3"/>
    <row r="74" s="46" customFormat="1" x14ac:dyDescent="0.3"/>
    <row r="75" s="46" customFormat="1" x14ac:dyDescent="0.3"/>
    <row r="76" s="46" customFormat="1" x14ac:dyDescent="0.3"/>
    <row r="77" s="46" customFormat="1" x14ac:dyDescent="0.3"/>
    <row r="78" s="46" customFormat="1" x14ac:dyDescent="0.3"/>
    <row r="79" s="46" customFormat="1" x14ac:dyDescent="0.3"/>
    <row r="80" s="46" customFormat="1" x14ac:dyDescent="0.3"/>
    <row r="81" s="46" customFormat="1" x14ac:dyDescent="0.3"/>
    <row r="82" s="46" customFormat="1" x14ac:dyDescent="0.3"/>
    <row r="83" s="46" customFormat="1" x14ac:dyDescent="0.3"/>
    <row r="84" s="46" customFormat="1" x14ac:dyDescent="0.3"/>
    <row r="85" s="46" customFormat="1" x14ac:dyDescent="0.3"/>
    <row r="86" s="46" customFormat="1" x14ac:dyDescent="0.3"/>
    <row r="87" s="46" customFormat="1" x14ac:dyDescent="0.3"/>
    <row r="88" s="46" customFormat="1" x14ac:dyDescent="0.3"/>
    <row r="89" s="46" customFormat="1" x14ac:dyDescent="0.3"/>
    <row r="90" s="46" customFormat="1" x14ac:dyDescent="0.3"/>
    <row r="91" s="46" customFormat="1" x14ac:dyDescent="0.3"/>
    <row r="92" s="46" customFormat="1" x14ac:dyDescent="0.3"/>
    <row r="93" s="46" customFormat="1" x14ac:dyDescent="0.3"/>
    <row r="94" s="46" customFormat="1" x14ac:dyDescent="0.3"/>
    <row r="95" s="46" customFormat="1" x14ac:dyDescent="0.3"/>
    <row r="96" s="46" customFormat="1" x14ac:dyDescent="0.3"/>
    <row r="97" s="46" customFormat="1" x14ac:dyDescent="0.3"/>
    <row r="98" s="46" customFormat="1" x14ac:dyDescent="0.3"/>
    <row r="99" s="46" customFormat="1" x14ac:dyDescent="0.3"/>
    <row r="100" s="46" customFormat="1" x14ac:dyDescent="0.3"/>
    <row r="101" s="46" customFormat="1" x14ac:dyDescent="0.3"/>
    <row r="102" s="46" customFormat="1" x14ac:dyDescent="0.3"/>
    <row r="103" s="46" customFormat="1" x14ac:dyDescent="0.3"/>
    <row r="104" s="46" customFormat="1" x14ac:dyDescent="0.3"/>
    <row r="105" s="46" customFormat="1" x14ac:dyDescent="0.3"/>
    <row r="106" s="46" customFormat="1" x14ac:dyDescent="0.3"/>
    <row r="107" s="46" customFormat="1" x14ac:dyDescent="0.3"/>
  </sheetData>
  <sheetProtection algorithmName="SHA-512" hashValue="nO5if7wbaBv+LIkFW3bvmZGD8nVfjrUg7Hm4VV7R36bFidm9E1G3lQQZvUsU8HBs+LbHtEBJ2fUTt4XCo8jYzQ==" saltValue="A0r4kryVQhajMdVrw8uvQQ==" spinCount="100000" sheet="1" objects="1" scenarios="1"/>
  <mergeCells count="20">
    <mergeCell ref="A1:B1"/>
    <mergeCell ref="B20:C20"/>
    <mergeCell ref="B19:C19"/>
    <mergeCell ref="B15:C15"/>
    <mergeCell ref="A3:F3"/>
    <mergeCell ref="A4:F4"/>
    <mergeCell ref="C2:F2"/>
    <mergeCell ref="B6:C6"/>
    <mergeCell ref="A2:B2"/>
    <mergeCell ref="B21:C21"/>
    <mergeCell ref="B18:C18"/>
    <mergeCell ref="B7:C7"/>
    <mergeCell ref="B9:C9"/>
    <mergeCell ref="B8:C8"/>
    <mergeCell ref="B17:C17"/>
    <mergeCell ref="B10:C10"/>
    <mergeCell ref="B11:C11"/>
    <mergeCell ref="B13:C13"/>
    <mergeCell ref="B14:C14"/>
    <mergeCell ref="B16:C16"/>
  </mergeCells>
  <conditionalFormatting sqref="K7">
    <cfRule type="expression" dxfId="22" priority="1">
      <formula>NOT($L$7="")</formula>
    </cfRule>
  </conditionalFormatting>
  <pageMargins left="0.7" right="0.7" top="0.75" bottom="0.75" header="0.3" footer="0.3"/>
  <pageSetup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40288-E2AB-40F4-B817-5DB10C2F5391}">
  <sheetPr>
    <tabColor rgb="FFFF0000"/>
  </sheetPr>
  <dimension ref="A1:H52"/>
  <sheetViews>
    <sheetView workbookViewId="0"/>
  </sheetViews>
  <sheetFormatPr defaultColWidth="8.77734375" defaultRowHeight="13.2" x14ac:dyDescent="0.25"/>
  <cols>
    <col min="1" max="1" width="42.5546875" style="7" bestFit="1" customWidth="1"/>
    <col min="2" max="2" width="19" style="7" customWidth="1"/>
    <col min="3" max="3" width="8" style="7" customWidth="1"/>
    <col min="4" max="4" width="12" style="7" customWidth="1"/>
    <col min="5" max="8" width="11.21875" style="7" customWidth="1"/>
    <col min="9" max="16384" width="8.77734375" style="7"/>
  </cols>
  <sheetData>
    <row r="1" spans="1:8" ht="13.8" thickBot="1" x14ac:dyDescent="0.3">
      <c r="A1" s="12" t="e">
        <f>TOC!#REF!</f>
        <v>#REF!</v>
      </c>
      <c r="B1" s="13"/>
      <c r="C1" s="13"/>
      <c r="D1" s="13"/>
      <c r="E1" s="13"/>
      <c r="F1" s="13"/>
      <c r="G1" s="13"/>
      <c r="H1" s="13"/>
    </row>
    <row r="2" spans="1:8" x14ac:dyDescent="0.25">
      <c r="A2" s="14" t="s">
        <v>77</v>
      </c>
      <c r="B2" s="14"/>
      <c r="C2" s="14"/>
      <c r="D2" s="14"/>
      <c r="E2" s="14"/>
      <c r="F2" s="14"/>
      <c r="G2" s="14"/>
      <c r="H2" s="14"/>
    </row>
    <row r="3" spans="1:8" x14ac:dyDescent="0.25">
      <c r="A3" s="2" t="s">
        <v>6</v>
      </c>
      <c r="B3" s="2"/>
      <c r="C3" s="2"/>
      <c r="D3" s="2"/>
      <c r="E3" s="2"/>
      <c r="F3" s="2"/>
      <c r="G3" s="2"/>
      <c r="H3" s="2"/>
    </row>
    <row r="5" spans="1:8" x14ac:dyDescent="0.25">
      <c r="A5" s="5" t="s">
        <v>78</v>
      </c>
      <c r="B5" s="20"/>
      <c r="C5" s="21"/>
      <c r="D5" s="389" t="s">
        <v>79</v>
      </c>
      <c r="E5" s="390"/>
      <c r="F5" s="390"/>
      <c r="G5" s="390"/>
      <c r="H5" s="390"/>
    </row>
    <row r="6" spans="1:8" s="15" customFormat="1" ht="39.6" x14ac:dyDescent="0.25">
      <c r="A6" s="1" t="s">
        <v>80</v>
      </c>
      <c r="B6" s="22" t="s">
        <v>81</v>
      </c>
      <c r="C6" s="23"/>
      <c r="D6" s="24" t="s">
        <v>82</v>
      </c>
      <c r="E6" s="1" t="s">
        <v>83</v>
      </c>
      <c r="F6" s="1" t="s">
        <v>84</v>
      </c>
      <c r="G6" s="1" t="s">
        <v>85</v>
      </c>
      <c r="H6" s="1" t="s">
        <v>86</v>
      </c>
    </row>
    <row r="7" spans="1:8" s="10" customFormat="1" x14ac:dyDescent="0.3">
      <c r="A7" s="8" t="s">
        <v>87</v>
      </c>
      <c r="B7" s="9"/>
      <c r="C7" s="16"/>
      <c r="D7" s="9"/>
      <c r="E7" s="9"/>
      <c r="F7" s="9"/>
      <c r="G7" s="9"/>
      <c r="H7" s="9"/>
    </row>
    <row r="8" spans="1:8" s="10" customFormat="1" x14ac:dyDescent="0.25">
      <c r="A8" s="4" t="s">
        <v>88</v>
      </c>
      <c r="B8" s="18">
        <v>125</v>
      </c>
      <c r="C8" s="19"/>
      <c r="D8" s="25">
        <v>110</v>
      </c>
      <c r="E8" s="17">
        <v>120</v>
      </c>
      <c r="F8" s="17">
        <v>130</v>
      </c>
      <c r="G8" s="17">
        <v>140</v>
      </c>
      <c r="H8" s="17">
        <v>150</v>
      </c>
    </row>
    <row r="9" spans="1:8" s="10" customFormat="1" x14ac:dyDescent="0.25">
      <c r="A9" s="4" t="s">
        <v>89</v>
      </c>
      <c r="B9" s="18">
        <v>125</v>
      </c>
      <c r="C9" s="19"/>
      <c r="D9" s="25">
        <v>110</v>
      </c>
      <c r="E9" s="17">
        <v>110</v>
      </c>
      <c r="F9" s="17">
        <v>110</v>
      </c>
      <c r="G9" s="17">
        <v>110</v>
      </c>
      <c r="H9" s="17">
        <v>110</v>
      </c>
    </row>
    <row r="10" spans="1:8" s="10" customFormat="1" x14ac:dyDescent="0.25">
      <c r="A10" s="4" t="s">
        <v>90</v>
      </c>
      <c r="B10" s="18">
        <v>125</v>
      </c>
      <c r="C10" s="19"/>
      <c r="D10" s="25">
        <v>110</v>
      </c>
      <c r="E10" s="17">
        <v>110</v>
      </c>
      <c r="F10" s="17">
        <v>110</v>
      </c>
      <c r="G10" s="17">
        <v>110</v>
      </c>
      <c r="H10" s="17">
        <v>110</v>
      </c>
    </row>
    <row r="11" spans="1:8" s="10" customFormat="1" x14ac:dyDescent="0.25">
      <c r="A11" s="4" t="s">
        <v>91</v>
      </c>
      <c r="B11" s="18">
        <v>125</v>
      </c>
      <c r="C11" s="19"/>
      <c r="D11" s="25">
        <v>110</v>
      </c>
      <c r="E11" s="17">
        <v>110</v>
      </c>
      <c r="F11" s="17">
        <v>110</v>
      </c>
      <c r="G11" s="17">
        <v>110</v>
      </c>
      <c r="H11" s="17">
        <v>110</v>
      </c>
    </row>
    <row r="12" spans="1:8" s="10" customFormat="1" x14ac:dyDescent="0.25">
      <c r="A12" s="4" t="s">
        <v>92</v>
      </c>
      <c r="B12" s="18">
        <v>125</v>
      </c>
      <c r="C12" s="19"/>
      <c r="D12" s="25">
        <v>110</v>
      </c>
      <c r="E12" s="17">
        <v>110</v>
      </c>
      <c r="F12" s="17">
        <v>110</v>
      </c>
      <c r="G12" s="17">
        <v>110</v>
      </c>
      <c r="H12" s="17">
        <v>110</v>
      </c>
    </row>
    <row r="13" spans="1:8" s="10" customFormat="1" x14ac:dyDescent="0.25">
      <c r="A13" s="4" t="s">
        <v>93</v>
      </c>
      <c r="B13" s="18">
        <v>125</v>
      </c>
      <c r="C13" s="19"/>
      <c r="D13" s="25">
        <v>110</v>
      </c>
      <c r="E13" s="17">
        <v>110</v>
      </c>
      <c r="F13" s="17">
        <v>110</v>
      </c>
      <c r="G13" s="17">
        <v>110</v>
      </c>
      <c r="H13" s="17">
        <v>110</v>
      </c>
    </row>
    <row r="14" spans="1:8" s="10" customFormat="1" x14ac:dyDescent="0.25">
      <c r="A14" s="4" t="s">
        <v>94</v>
      </c>
      <c r="B14" s="18">
        <v>125</v>
      </c>
      <c r="C14" s="19"/>
      <c r="D14" s="25">
        <v>110</v>
      </c>
      <c r="E14" s="17">
        <v>110</v>
      </c>
      <c r="F14" s="17">
        <v>110</v>
      </c>
      <c r="G14" s="17">
        <v>110</v>
      </c>
      <c r="H14" s="17">
        <v>110</v>
      </c>
    </row>
    <row r="15" spans="1:8" s="10" customFormat="1" x14ac:dyDescent="0.25">
      <c r="A15" s="4" t="s">
        <v>95</v>
      </c>
      <c r="B15" s="18">
        <v>125</v>
      </c>
      <c r="C15" s="19"/>
      <c r="D15" s="25">
        <v>110</v>
      </c>
      <c r="E15" s="17">
        <v>110</v>
      </c>
      <c r="F15" s="17">
        <v>110</v>
      </c>
      <c r="G15" s="17">
        <v>110</v>
      </c>
      <c r="H15" s="17">
        <v>110</v>
      </c>
    </row>
    <row r="16" spans="1:8" s="10" customFormat="1" x14ac:dyDescent="0.25">
      <c r="A16" s="4" t="s">
        <v>96</v>
      </c>
      <c r="B16" s="18">
        <v>125</v>
      </c>
      <c r="C16" s="19"/>
      <c r="D16" s="25">
        <v>110</v>
      </c>
      <c r="E16" s="17">
        <v>110</v>
      </c>
      <c r="F16" s="17">
        <v>110</v>
      </c>
      <c r="G16" s="17">
        <v>110</v>
      </c>
      <c r="H16" s="17">
        <v>110</v>
      </c>
    </row>
    <row r="17" spans="1:8" s="10" customFormat="1" x14ac:dyDescent="0.25">
      <c r="A17" s="4" t="s">
        <v>97</v>
      </c>
      <c r="B17" s="18">
        <v>125</v>
      </c>
      <c r="C17" s="19"/>
      <c r="D17" s="25">
        <v>110</v>
      </c>
      <c r="E17" s="17">
        <v>110</v>
      </c>
      <c r="F17" s="17">
        <v>110</v>
      </c>
      <c r="G17" s="17">
        <v>110</v>
      </c>
      <c r="H17" s="17">
        <v>110</v>
      </c>
    </row>
    <row r="18" spans="1:8" s="10" customFormat="1" x14ac:dyDescent="0.3">
      <c r="A18" s="8" t="s">
        <v>98</v>
      </c>
      <c r="B18" s="8"/>
      <c r="C18" s="16"/>
      <c r="D18" s="9"/>
      <c r="E18" s="8"/>
      <c r="F18" s="8"/>
      <c r="G18" s="8"/>
      <c r="H18" s="8"/>
    </row>
    <row r="19" spans="1:8" s="10" customFormat="1" x14ac:dyDescent="0.25">
      <c r="A19" s="4" t="s">
        <v>99</v>
      </c>
      <c r="B19" s="18">
        <v>100</v>
      </c>
      <c r="C19" s="19"/>
      <c r="D19" s="25">
        <v>90</v>
      </c>
      <c r="E19" s="25">
        <v>91</v>
      </c>
      <c r="F19" s="25">
        <v>92</v>
      </c>
      <c r="G19" s="25">
        <v>93</v>
      </c>
      <c r="H19" s="25">
        <v>94</v>
      </c>
    </row>
    <row r="20" spans="1:8" s="10" customFormat="1" x14ac:dyDescent="0.25">
      <c r="A20" s="4" t="s">
        <v>100</v>
      </c>
      <c r="B20" s="18">
        <v>100</v>
      </c>
      <c r="C20" s="19"/>
      <c r="D20" s="25">
        <v>90</v>
      </c>
      <c r="E20" s="25">
        <v>92</v>
      </c>
      <c r="F20" s="17">
        <v>93</v>
      </c>
      <c r="G20" s="17">
        <v>94</v>
      </c>
      <c r="H20" s="17">
        <v>95</v>
      </c>
    </row>
    <row r="21" spans="1:8" s="10" customFormat="1" x14ac:dyDescent="0.25">
      <c r="A21" s="4" t="s">
        <v>101</v>
      </c>
      <c r="B21" s="18">
        <v>100</v>
      </c>
      <c r="C21" s="19"/>
      <c r="D21" s="25">
        <v>90</v>
      </c>
      <c r="E21" s="25">
        <v>93</v>
      </c>
      <c r="F21" s="17">
        <v>94</v>
      </c>
      <c r="G21" s="17">
        <v>95</v>
      </c>
      <c r="H21" s="17">
        <v>96</v>
      </c>
    </row>
    <row r="22" spans="1:8" s="10" customFormat="1" x14ac:dyDescent="0.25">
      <c r="A22" s="4" t="s">
        <v>102</v>
      </c>
      <c r="B22" s="18">
        <v>100</v>
      </c>
      <c r="C22" s="19"/>
      <c r="D22" s="25">
        <v>90</v>
      </c>
      <c r="E22" s="25">
        <v>94</v>
      </c>
      <c r="F22" s="25">
        <v>95</v>
      </c>
      <c r="G22" s="25">
        <v>96</v>
      </c>
      <c r="H22" s="25">
        <v>97</v>
      </c>
    </row>
    <row r="23" spans="1:8" s="10" customFormat="1" x14ac:dyDescent="0.25">
      <c r="A23" s="4" t="s">
        <v>103</v>
      </c>
      <c r="B23" s="18">
        <v>100</v>
      </c>
      <c r="C23" s="19"/>
      <c r="D23" s="25">
        <v>90</v>
      </c>
      <c r="E23" s="25">
        <v>95</v>
      </c>
      <c r="F23" s="17">
        <v>96</v>
      </c>
      <c r="G23" s="17">
        <v>97</v>
      </c>
      <c r="H23" s="17">
        <v>98</v>
      </c>
    </row>
    <row r="24" spans="1:8" s="10" customFormat="1" x14ac:dyDescent="0.25">
      <c r="A24" s="4" t="s">
        <v>104</v>
      </c>
      <c r="B24" s="18">
        <v>100</v>
      </c>
      <c r="C24" s="19"/>
      <c r="D24" s="25">
        <v>90</v>
      </c>
      <c r="E24" s="25">
        <v>96</v>
      </c>
      <c r="F24" s="17">
        <v>97</v>
      </c>
      <c r="G24" s="17">
        <v>98</v>
      </c>
      <c r="H24" s="17">
        <v>99</v>
      </c>
    </row>
    <row r="25" spans="1:8" s="10" customFormat="1" x14ac:dyDescent="0.25">
      <c r="A25" s="4" t="s">
        <v>105</v>
      </c>
      <c r="B25" s="18">
        <v>100</v>
      </c>
      <c r="C25" s="19"/>
      <c r="D25" s="25">
        <v>90</v>
      </c>
      <c r="E25" s="25">
        <v>97</v>
      </c>
      <c r="F25" s="25">
        <v>98</v>
      </c>
      <c r="G25" s="25">
        <v>99</v>
      </c>
      <c r="H25" s="25">
        <v>100</v>
      </c>
    </row>
    <row r="26" spans="1:8" s="10" customFormat="1" x14ac:dyDescent="0.25">
      <c r="A26" s="4" t="s">
        <v>106</v>
      </c>
      <c r="B26" s="18">
        <v>100</v>
      </c>
      <c r="C26" s="19"/>
      <c r="D26" s="25">
        <v>90</v>
      </c>
      <c r="E26" s="25">
        <v>98</v>
      </c>
      <c r="F26" s="17">
        <v>99</v>
      </c>
      <c r="G26" s="17">
        <v>100</v>
      </c>
      <c r="H26" s="17">
        <v>101</v>
      </c>
    </row>
    <row r="27" spans="1:8" s="10" customFormat="1" x14ac:dyDescent="0.25">
      <c r="A27" s="4" t="s">
        <v>107</v>
      </c>
      <c r="B27" s="18">
        <v>100</v>
      </c>
      <c r="C27" s="19"/>
      <c r="D27" s="25">
        <v>90</v>
      </c>
      <c r="E27" s="25">
        <v>99</v>
      </c>
      <c r="F27" s="17">
        <v>100</v>
      </c>
      <c r="G27" s="17">
        <v>101</v>
      </c>
      <c r="H27" s="17">
        <v>102</v>
      </c>
    </row>
    <row r="28" spans="1:8" s="10" customFormat="1" x14ac:dyDescent="0.25">
      <c r="A28" s="4" t="s">
        <v>108</v>
      </c>
      <c r="B28" s="18">
        <v>100</v>
      </c>
      <c r="C28" s="19"/>
      <c r="D28" s="25">
        <v>90</v>
      </c>
      <c r="E28" s="25">
        <v>100</v>
      </c>
      <c r="F28" s="25">
        <v>101</v>
      </c>
      <c r="G28" s="25">
        <v>102</v>
      </c>
      <c r="H28" s="25">
        <v>103</v>
      </c>
    </row>
    <row r="29" spans="1:8" s="10" customFormat="1" x14ac:dyDescent="0.25">
      <c r="A29" s="4" t="s">
        <v>109</v>
      </c>
      <c r="B29" s="18">
        <v>100</v>
      </c>
      <c r="C29" s="19"/>
      <c r="D29" s="25">
        <v>90</v>
      </c>
      <c r="E29" s="25">
        <v>101</v>
      </c>
      <c r="F29" s="17">
        <v>102</v>
      </c>
      <c r="G29" s="17">
        <v>103</v>
      </c>
      <c r="H29" s="17">
        <v>104</v>
      </c>
    </row>
    <row r="30" spans="1:8" s="10" customFormat="1" x14ac:dyDescent="0.25">
      <c r="A30" s="4" t="s">
        <v>110</v>
      </c>
      <c r="B30" s="18">
        <v>100</v>
      </c>
      <c r="C30" s="19"/>
      <c r="D30" s="25">
        <v>90</v>
      </c>
      <c r="E30" s="25">
        <v>102</v>
      </c>
      <c r="F30" s="17">
        <v>103</v>
      </c>
      <c r="G30" s="17">
        <v>104</v>
      </c>
      <c r="H30" s="17">
        <v>105</v>
      </c>
    </row>
    <row r="31" spans="1:8" s="10" customFormat="1" x14ac:dyDescent="0.25">
      <c r="A31" s="4" t="s">
        <v>111</v>
      </c>
      <c r="B31" s="18">
        <v>100</v>
      </c>
      <c r="C31" s="19"/>
      <c r="D31" s="25">
        <v>90</v>
      </c>
      <c r="E31" s="25">
        <v>103</v>
      </c>
      <c r="F31" s="25">
        <v>104</v>
      </c>
      <c r="G31" s="25">
        <v>105</v>
      </c>
      <c r="H31" s="25">
        <v>106</v>
      </c>
    </row>
    <row r="32" spans="1:8" s="10" customFormat="1" x14ac:dyDescent="0.25">
      <c r="A32" s="4" t="s">
        <v>112</v>
      </c>
      <c r="B32" s="18">
        <v>100</v>
      </c>
      <c r="C32" s="19"/>
      <c r="D32" s="25">
        <v>90</v>
      </c>
      <c r="E32" s="25">
        <v>104</v>
      </c>
      <c r="F32" s="17">
        <v>105</v>
      </c>
      <c r="G32" s="17">
        <v>106</v>
      </c>
      <c r="H32" s="17">
        <v>107</v>
      </c>
    </row>
    <row r="33" spans="1:8" s="10" customFormat="1" x14ac:dyDescent="0.25">
      <c r="A33" s="4" t="s">
        <v>113</v>
      </c>
      <c r="B33" s="18">
        <v>100</v>
      </c>
      <c r="C33" s="19"/>
      <c r="D33" s="25">
        <v>90</v>
      </c>
      <c r="E33" s="25">
        <v>105</v>
      </c>
      <c r="F33" s="17">
        <v>106</v>
      </c>
      <c r="G33" s="17">
        <v>107</v>
      </c>
      <c r="H33" s="17">
        <v>108</v>
      </c>
    </row>
    <row r="34" spans="1:8" s="10" customFormat="1" x14ac:dyDescent="0.25">
      <c r="A34" s="4" t="s">
        <v>114</v>
      </c>
      <c r="B34" s="18">
        <v>100</v>
      </c>
      <c r="C34" s="19"/>
      <c r="D34" s="25">
        <v>90</v>
      </c>
      <c r="E34" s="25">
        <v>106</v>
      </c>
      <c r="F34" s="25">
        <v>107</v>
      </c>
      <c r="G34" s="25">
        <v>108</v>
      </c>
      <c r="H34" s="25">
        <v>109</v>
      </c>
    </row>
    <row r="35" spans="1:8" s="10" customFormat="1" x14ac:dyDescent="0.25">
      <c r="A35" s="4" t="s">
        <v>115</v>
      </c>
      <c r="B35" s="18">
        <v>100</v>
      </c>
      <c r="C35" s="19"/>
      <c r="D35" s="25">
        <v>90</v>
      </c>
      <c r="E35" s="25">
        <v>107</v>
      </c>
      <c r="F35" s="17">
        <v>108</v>
      </c>
      <c r="G35" s="17">
        <v>109</v>
      </c>
      <c r="H35" s="17">
        <v>110</v>
      </c>
    </row>
    <row r="36" spans="1:8" s="10" customFormat="1" x14ac:dyDescent="0.25">
      <c r="A36" s="4" t="s">
        <v>116</v>
      </c>
      <c r="B36" s="18">
        <v>100</v>
      </c>
      <c r="C36" s="19"/>
      <c r="D36" s="25">
        <v>90</v>
      </c>
      <c r="E36" s="25">
        <v>108</v>
      </c>
      <c r="F36" s="17">
        <v>109</v>
      </c>
      <c r="G36" s="17">
        <v>110</v>
      </c>
      <c r="H36" s="17">
        <v>111</v>
      </c>
    </row>
    <row r="37" spans="1:8" s="10" customFormat="1" x14ac:dyDescent="0.25">
      <c r="A37" s="4" t="s">
        <v>117</v>
      </c>
      <c r="B37" s="18">
        <v>100</v>
      </c>
      <c r="C37" s="19"/>
      <c r="D37" s="25">
        <v>90</v>
      </c>
      <c r="E37" s="25">
        <v>109</v>
      </c>
      <c r="F37" s="25">
        <v>110</v>
      </c>
      <c r="G37" s="25">
        <v>111</v>
      </c>
      <c r="H37" s="25">
        <v>112</v>
      </c>
    </row>
    <row r="38" spans="1:8" s="10" customFormat="1" x14ac:dyDescent="0.25">
      <c r="A38" s="4" t="s">
        <v>118</v>
      </c>
      <c r="B38" s="18">
        <v>100</v>
      </c>
      <c r="C38" s="19"/>
      <c r="D38" s="25">
        <v>90</v>
      </c>
      <c r="E38" s="25">
        <v>110</v>
      </c>
      <c r="F38" s="17">
        <v>111</v>
      </c>
      <c r="G38" s="17">
        <v>112</v>
      </c>
      <c r="H38" s="17">
        <v>113</v>
      </c>
    </row>
    <row r="39" spans="1:8" s="10" customFormat="1" x14ac:dyDescent="0.25">
      <c r="A39" s="4" t="s">
        <v>119</v>
      </c>
      <c r="B39" s="18">
        <v>100</v>
      </c>
      <c r="C39" s="19"/>
      <c r="D39" s="25">
        <v>90</v>
      </c>
      <c r="E39" s="25">
        <v>111</v>
      </c>
      <c r="F39" s="17">
        <v>112</v>
      </c>
      <c r="G39" s="17">
        <v>113</v>
      </c>
      <c r="H39" s="17">
        <v>114</v>
      </c>
    </row>
    <row r="40" spans="1:8" s="10" customFormat="1" x14ac:dyDescent="0.25">
      <c r="A40" s="4" t="s">
        <v>120</v>
      </c>
      <c r="B40" s="18">
        <v>100</v>
      </c>
      <c r="C40" s="19"/>
      <c r="D40" s="25">
        <v>90</v>
      </c>
      <c r="E40" s="25">
        <v>112</v>
      </c>
      <c r="F40" s="25">
        <v>113</v>
      </c>
      <c r="G40" s="25">
        <v>114</v>
      </c>
      <c r="H40" s="25">
        <v>115</v>
      </c>
    </row>
    <row r="41" spans="1:8" s="10" customFormat="1" x14ac:dyDescent="0.25">
      <c r="A41" s="4" t="s">
        <v>121</v>
      </c>
      <c r="B41" s="18">
        <v>100</v>
      </c>
      <c r="C41" s="19"/>
      <c r="D41" s="25">
        <v>90</v>
      </c>
      <c r="E41" s="25">
        <v>113</v>
      </c>
      <c r="F41" s="17">
        <v>114</v>
      </c>
      <c r="G41" s="17">
        <v>115</v>
      </c>
      <c r="H41" s="17">
        <v>116</v>
      </c>
    </row>
    <row r="42" spans="1:8" s="10" customFormat="1" x14ac:dyDescent="0.25">
      <c r="A42" s="4" t="s">
        <v>122</v>
      </c>
      <c r="B42" s="18">
        <v>100</v>
      </c>
      <c r="C42" s="19"/>
      <c r="D42" s="25">
        <v>90</v>
      </c>
      <c r="E42" s="25">
        <v>114</v>
      </c>
      <c r="F42" s="17">
        <v>115</v>
      </c>
      <c r="G42" s="17">
        <v>116</v>
      </c>
      <c r="H42" s="17">
        <v>117</v>
      </c>
    </row>
    <row r="43" spans="1:8" s="10" customFormat="1" x14ac:dyDescent="0.25">
      <c r="A43" s="4" t="s">
        <v>123</v>
      </c>
      <c r="B43" s="18">
        <v>100</v>
      </c>
      <c r="C43" s="19"/>
      <c r="D43" s="25">
        <v>90</v>
      </c>
      <c r="E43" s="25">
        <v>115</v>
      </c>
      <c r="F43" s="25">
        <v>116</v>
      </c>
      <c r="G43" s="25">
        <v>117</v>
      </c>
      <c r="H43" s="25">
        <v>118</v>
      </c>
    </row>
    <row r="44" spans="1:8" x14ac:dyDescent="0.25">
      <c r="A44" s="6"/>
      <c r="B44" s="6"/>
      <c r="C44" s="6"/>
      <c r="D44" s="6"/>
      <c r="E44" s="6"/>
      <c r="F44" s="6"/>
      <c r="G44" s="6"/>
      <c r="H44" s="6"/>
    </row>
    <row r="45" spans="1:8" x14ac:dyDescent="0.25">
      <c r="A45" s="6"/>
      <c r="B45" s="6"/>
      <c r="C45" s="6"/>
      <c r="D45" s="6"/>
    </row>
    <row r="46" spans="1:8" x14ac:dyDescent="0.25">
      <c r="A46" s="3"/>
      <c r="B46" s="3"/>
      <c r="C46" s="3"/>
      <c r="D46" s="3"/>
    </row>
    <row r="47" spans="1:8" ht="15" customHeight="1" x14ac:dyDescent="0.25">
      <c r="A47" s="11"/>
      <c r="B47" s="41"/>
      <c r="C47" s="41"/>
      <c r="D47" s="41"/>
    </row>
    <row r="48" spans="1:8" ht="15" customHeight="1" x14ac:dyDescent="0.25">
      <c r="A48" s="11"/>
      <c r="B48" s="41"/>
      <c r="C48" s="41"/>
      <c r="D48" s="41"/>
    </row>
    <row r="49" spans="1:4" ht="15" customHeight="1" x14ac:dyDescent="0.25">
      <c r="A49" s="11"/>
      <c r="B49" s="41"/>
      <c r="C49" s="41"/>
      <c r="D49" s="41"/>
    </row>
    <row r="50" spans="1:4" ht="15" customHeight="1" x14ac:dyDescent="0.25">
      <c r="A50" s="11"/>
      <c r="B50" s="41"/>
      <c r="C50" s="41"/>
      <c r="D50" s="41"/>
    </row>
    <row r="51" spans="1:4" ht="15" customHeight="1" x14ac:dyDescent="0.25">
      <c r="A51" s="11"/>
      <c r="B51" s="41"/>
      <c r="C51" s="41"/>
      <c r="D51" s="41"/>
    </row>
    <row r="52" spans="1:4" ht="15" customHeight="1" x14ac:dyDescent="0.25">
      <c r="A52" s="11"/>
      <c r="B52" s="41"/>
      <c r="C52" s="41"/>
      <c r="D52" s="41"/>
    </row>
  </sheetData>
  <mergeCells count="1">
    <mergeCell ref="D5:H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9BB1C0-B764-444A-97C6-13B027C20CF1}">
  <dimension ref="A1:AB129"/>
  <sheetViews>
    <sheetView topLeftCell="C1" zoomScale="80" zoomScaleNormal="80" workbookViewId="0">
      <pane ySplit="2" topLeftCell="A4" activePane="bottomLeft" state="frozen"/>
      <selection pane="bottomLeft" activeCell="H6" sqref="H6"/>
    </sheetView>
  </sheetViews>
  <sheetFormatPr defaultColWidth="0" defaultRowHeight="13.2" zeroHeight="1" x14ac:dyDescent="0.25"/>
  <cols>
    <col min="1" max="1" width="16.5546875" style="7" customWidth="1"/>
    <col min="2" max="2" width="52.77734375" style="7" customWidth="1"/>
    <col min="3" max="3" width="14.5546875" style="7" customWidth="1"/>
    <col min="4" max="19" width="16.77734375" style="7" customWidth="1"/>
    <col min="20" max="20" width="17.5546875" style="7" customWidth="1"/>
    <col min="21" max="21" width="29.44140625" style="42" customWidth="1"/>
    <col min="22" max="22" width="16.5546875" style="42" bestFit="1" customWidth="1"/>
    <col min="23" max="23" width="20.21875" style="42" bestFit="1" customWidth="1"/>
    <col min="24" max="28" width="8.77734375" style="42" customWidth="1"/>
    <col min="29" max="16384" width="8.77734375" style="7" hidden="1"/>
  </cols>
  <sheetData>
    <row r="1" spans="1:28" s="42" customFormat="1" ht="15.6" x14ac:dyDescent="0.25">
      <c r="A1" s="308" t="s">
        <v>71</v>
      </c>
      <c r="B1" s="78"/>
      <c r="C1" s="78"/>
      <c r="D1" s="78"/>
      <c r="E1" s="78"/>
      <c r="F1" s="78"/>
      <c r="G1" s="78"/>
      <c r="H1" s="78"/>
      <c r="I1" s="78"/>
      <c r="J1" s="78"/>
      <c r="K1" s="78"/>
      <c r="L1" s="78"/>
      <c r="M1" s="78"/>
      <c r="N1" s="78"/>
      <c r="O1" s="78"/>
      <c r="P1" s="78"/>
      <c r="Q1" s="78"/>
      <c r="R1" s="78"/>
      <c r="S1" s="78"/>
    </row>
    <row r="2" spans="1:28" ht="15.6" x14ac:dyDescent="0.25">
      <c r="A2" s="79" t="s">
        <v>6</v>
      </c>
      <c r="B2" s="288">
        <f>Signature!C11</f>
        <v>0</v>
      </c>
      <c r="C2" s="80"/>
      <c r="D2" s="81"/>
      <c r="E2" s="81"/>
      <c r="F2" s="81"/>
      <c r="G2" s="43"/>
      <c r="H2" s="43"/>
      <c r="I2" s="43"/>
      <c r="J2" s="43"/>
      <c r="K2" s="43"/>
      <c r="L2" s="43"/>
      <c r="M2" s="43"/>
      <c r="N2" s="43"/>
      <c r="O2" s="43"/>
      <c r="P2" s="43"/>
      <c r="Q2" s="43"/>
      <c r="R2" s="43"/>
      <c r="S2" s="43"/>
      <c r="T2" s="43"/>
    </row>
    <row r="3" spans="1:28" s="42" customFormat="1" ht="13.05" customHeight="1" x14ac:dyDescent="0.25">
      <c r="A3" s="380" t="s">
        <v>60</v>
      </c>
      <c r="B3" s="381"/>
      <c r="C3" s="381"/>
      <c r="D3" s="381"/>
      <c r="E3" s="381"/>
      <c r="F3" s="382"/>
      <c r="G3" s="43"/>
      <c r="H3" s="43"/>
      <c r="I3" s="43"/>
      <c r="J3" s="43"/>
      <c r="K3" s="43"/>
      <c r="L3" s="43"/>
      <c r="M3" s="43"/>
      <c r="N3" s="43"/>
      <c r="O3" s="43"/>
      <c r="P3" s="43"/>
      <c r="Q3" s="43"/>
      <c r="R3" s="43"/>
      <c r="S3" s="43"/>
      <c r="T3" s="43"/>
    </row>
    <row r="4" spans="1:28" s="42" customFormat="1" ht="229.5" customHeight="1" x14ac:dyDescent="0.25">
      <c r="A4" s="398" t="s">
        <v>124</v>
      </c>
      <c r="B4" s="383"/>
      <c r="C4" s="383"/>
      <c r="D4" s="383"/>
      <c r="E4" s="383"/>
      <c r="F4" s="384"/>
      <c r="G4" s="43"/>
      <c r="H4" s="82"/>
      <c r="I4" s="43"/>
      <c r="J4" s="43"/>
      <c r="K4" s="43"/>
      <c r="L4" s="43"/>
      <c r="M4" s="43"/>
      <c r="N4" s="43"/>
      <c r="O4" s="43"/>
      <c r="P4" s="43"/>
      <c r="Q4" s="43"/>
      <c r="R4" s="43"/>
      <c r="S4" s="43"/>
      <c r="T4" s="43"/>
    </row>
    <row r="5" spans="1:28" s="42" customFormat="1" ht="14.25" customHeight="1" x14ac:dyDescent="0.25">
      <c r="A5" s="83"/>
      <c r="B5" s="84"/>
      <c r="C5" s="84"/>
      <c r="D5" s="84"/>
      <c r="E5" s="84"/>
      <c r="F5" s="84"/>
      <c r="G5" s="43"/>
      <c r="H5" s="43"/>
      <c r="I5" s="43"/>
      <c r="J5" s="43"/>
      <c r="K5" s="43"/>
      <c r="L5" s="43"/>
      <c r="M5" s="43"/>
      <c r="N5" s="43"/>
      <c r="O5" s="43"/>
      <c r="P5" s="43"/>
      <c r="Q5" s="43"/>
      <c r="R5" s="43"/>
      <c r="S5" s="43"/>
      <c r="T5" s="43"/>
    </row>
    <row r="6" spans="1:28" s="42" customFormat="1" ht="23.25" customHeight="1" x14ac:dyDescent="0.25">
      <c r="A6" s="361" t="s">
        <v>125</v>
      </c>
      <c r="B6" s="362"/>
      <c r="C6" s="402">
        <f>R31</f>
        <v>0</v>
      </c>
      <c r="D6" s="364"/>
      <c r="E6" s="84"/>
      <c r="F6" s="84"/>
      <c r="G6" s="43"/>
      <c r="H6" s="43"/>
      <c r="I6" s="43"/>
      <c r="J6" s="43"/>
      <c r="K6" s="43"/>
      <c r="L6" s="43"/>
      <c r="M6" s="43"/>
      <c r="N6" s="43"/>
      <c r="O6" s="43"/>
      <c r="P6" s="43"/>
      <c r="Q6" s="43"/>
      <c r="R6" s="43"/>
      <c r="S6" s="43"/>
      <c r="T6" s="43"/>
    </row>
    <row r="7" spans="1:28" s="42" customFormat="1" ht="14.25" customHeight="1" x14ac:dyDescent="0.25">
      <c r="A7" s="83"/>
      <c r="B7" s="84"/>
      <c r="C7" s="84"/>
      <c r="D7" s="84"/>
      <c r="E7" s="84"/>
      <c r="F7" s="84"/>
      <c r="G7" s="43"/>
      <c r="H7" s="43"/>
      <c r="I7" s="43"/>
      <c r="J7" s="43"/>
      <c r="K7" s="43"/>
      <c r="L7" s="43"/>
      <c r="M7" s="43"/>
      <c r="N7" s="43"/>
      <c r="O7" s="43"/>
      <c r="P7" s="43"/>
      <c r="Q7" s="43"/>
      <c r="R7" s="43"/>
      <c r="S7" s="43"/>
      <c r="T7" s="43"/>
    </row>
    <row r="8" spans="1:28" s="88" customFormat="1" ht="46.8" x14ac:dyDescent="0.3">
      <c r="A8" s="40" t="s">
        <v>126</v>
      </c>
      <c r="B8" s="85" t="s">
        <v>127</v>
      </c>
      <c r="C8" s="86" t="s">
        <v>128</v>
      </c>
      <c r="D8" s="298" t="s">
        <v>129</v>
      </c>
      <c r="E8" s="298" t="s">
        <v>130</v>
      </c>
      <c r="F8" s="298" t="s">
        <v>131</v>
      </c>
      <c r="G8" s="298" t="s">
        <v>132</v>
      </c>
      <c r="H8" s="298" t="s">
        <v>133</v>
      </c>
      <c r="I8" s="298" t="s">
        <v>134</v>
      </c>
      <c r="J8" s="298" t="s">
        <v>135</v>
      </c>
      <c r="K8" s="298" t="s">
        <v>136</v>
      </c>
      <c r="L8" s="298" t="s">
        <v>137</v>
      </c>
      <c r="M8" s="298" t="s">
        <v>138</v>
      </c>
      <c r="N8" s="298" t="s">
        <v>139</v>
      </c>
      <c r="O8" s="298" t="s">
        <v>140</v>
      </c>
      <c r="P8" s="298" t="s">
        <v>141</v>
      </c>
      <c r="Q8" s="298" t="s">
        <v>142</v>
      </c>
      <c r="R8" s="298" t="s">
        <v>143</v>
      </c>
      <c r="S8" s="87"/>
      <c r="T8" s="87"/>
      <c r="U8" s="87"/>
      <c r="V8" s="87"/>
      <c r="W8" s="87"/>
      <c r="X8" s="87"/>
      <c r="Y8" s="87"/>
      <c r="Z8" s="87"/>
      <c r="AA8" s="87"/>
      <c r="AB8" s="87"/>
    </row>
    <row r="9" spans="1:28" s="88" customFormat="1" ht="15" customHeight="1" x14ac:dyDescent="0.3">
      <c r="A9" s="89" t="s">
        <v>144</v>
      </c>
      <c r="B9" s="90"/>
      <c r="C9" s="91"/>
      <c r="D9" s="91"/>
      <c r="E9" s="91"/>
      <c r="F9" s="91"/>
      <c r="G9" s="91"/>
      <c r="H9" s="91"/>
      <c r="I9" s="91"/>
      <c r="J9" s="91"/>
      <c r="K9" s="91"/>
      <c r="L9" s="91"/>
      <c r="M9" s="91"/>
      <c r="N9" s="91"/>
      <c r="O9" s="91"/>
      <c r="P9" s="91"/>
      <c r="Q9" s="91"/>
      <c r="R9" s="92"/>
      <c r="S9" s="87"/>
      <c r="T9" s="87"/>
      <c r="U9" s="87"/>
      <c r="V9" s="87"/>
      <c r="W9" s="87"/>
      <c r="X9" s="87"/>
      <c r="Y9" s="87"/>
      <c r="Z9" s="87"/>
      <c r="AA9" s="87"/>
      <c r="AB9" s="87"/>
    </row>
    <row r="10" spans="1:28" s="100" customFormat="1" x14ac:dyDescent="0.3">
      <c r="A10" s="93">
        <v>1</v>
      </c>
      <c r="B10" s="94" t="s">
        <v>145</v>
      </c>
      <c r="C10" s="95" t="s">
        <v>146</v>
      </c>
      <c r="D10" s="61">
        <v>0</v>
      </c>
      <c r="E10" s="96">
        <f t="shared" ref="E10:E15" si="0">D10</f>
        <v>0</v>
      </c>
      <c r="F10" s="97"/>
      <c r="G10" s="97"/>
      <c r="H10" s="97"/>
      <c r="I10" s="97"/>
      <c r="J10" s="97"/>
      <c r="K10" s="97"/>
      <c r="L10" s="97"/>
      <c r="M10" s="97"/>
      <c r="N10" s="97"/>
      <c r="O10" s="97"/>
      <c r="P10" s="97"/>
      <c r="Q10" s="97"/>
      <c r="R10" s="98">
        <f>$E10</f>
        <v>0</v>
      </c>
      <c r="S10" s="99"/>
      <c r="T10" s="99"/>
      <c r="U10" s="99"/>
      <c r="V10" s="99"/>
      <c r="W10" s="99"/>
      <c r="X10" s="99"/>
      <c r="Y10" s="99"/>
      <c r="Z10" s="99"/>
      <c r="AA10" s="99"/>
      <c r="AB10" s="99"/>
    </row>
    <row r="11" spans="1:28" s="100" customFormat="1" x14ac:dyDescent="0.3">
      <c r="A11" s="93">
        <v>2</v>
      </c>
      <c r="B11" s="94" t="s">
        <v>147</v>
      </c>
      <c r="C11" s="95" t="s">
        <v>146</v>
      </c>
      <c r="D11" s="61">
        <v>0</v>
      </c>
      <c r="E11" s="96">
        <f>D11</f>
        <v>0</v>
      </c>
      <c r="F11" s="97"/>
      <c r="G11" s="97"/>
      <c r="H11" s="97"/>
      <c r="I11" s="97"/>
      <c r="J11" s="97"/>
      <c r="K11" s="97"/>
      <c r="L11" s="97"/>
      <c r="M11" s="97"/>
      <c r="N11" s="97"/>
      <c r="O11" s="97"/>
      <c r="P11" s="97"/>
      <c r="Q11" s="97"/>
      <c r="R11" s="98">
        <f t="shared" ref="R11:R14" si="1">$E11</f>
        <v>0</v>
      </c>
      <c r="S11" s="99"/>
      <c r="T11" s="99"/>
      <c r="U11" s="99"/>
      <c r="V11" s="99"/>
      <c r="W11" s="99"/>
      <c r="X11" s="99"/>
      <c r="Y11" s="99"/>
      <c r="Z11" s="99"/>
      <c r="AA11" s="99"/>
      <c r="AB11" s="99"/>
    </row>
    <row r="12" spans="1:28" s="100" customFormat="1" ht="15.6" x14ac:dyDescent="0.3">
      <c r="A12" s="93">
        <v>3</v>
      </c>
      <c r="B12" s="94" t="s">
        <v>148</v>
      </c>
      <c r="C12" s="95" t="s">
        <v>146</v>
      </c>
      <c r="D12" s="61">
        <v>0</v>
      </c>
      <c r="E12" s="96">
        <f>D12</f>
        <v>0</v>
      </c>
      <c r="F12" s="97"/>
      <c r="G12" s="97"/>
      <c r="H12" s="97"/>
      <c r="I12" s="97"/>
      <c r="J12" s="97"/>
      <c r="K12" s="97"/>
      <c r="L12" s="97"/>
      <c r="M12" s="97"/>
      <c r="N12" s="97"/>
      <c r="O12" s="97"/>
      <c r="P12" s="97"/>
      <c r="Q12" s="97"/>
      <c r="R12" s="98">
        <f t="shared" si="1"/>
        <v>0</v>
      </c>
      <c r="S12" s="99"/>
      <c r="T12" s="99"/>
      <c r="U12" s="99"/>
      <c r="V12" s="99"/>
      <c r="W12" s="99"/>
      <c r="X12" s="99"/>
      <c r="Y12" s="99"/>
      <c r="Z12" s="99"/>
      <c r="AA12" s="99"/>
      <c r="AB12" s="99"/>
    </row>
    <row r="13" spans="1:28" s="100" customFormat="1" x14ac:dyDescent="0.3">
      <c r="A13" s="93">
        <v>4</v>
      </c>
      <c r="B13" s="94" t="s">
        <v>149</v>
      </c>
      <c r="C13" s="95" t="s">
        <v>146</v>
      </c>
      <c r="D13" s="61">
        <v>0</v>
      </c>
      <c r="E13" s="96">
        <f>D13</f>
        <v>0</v>
      </c>
      <c r="F13" s="97"/>
      <c r="G13" s="97"/>
      <c r="H13" s="97"/>
      <c r="I13" s="97"/>
      <c r="J13" s="97"/>
      <c r="K13" s="97"/>
      <c r="L13" s="97"/>
      <c r="M13" s="97"/>
      <c r="N13" s="97"/>
      <c r="O13" s="97"/>
      <c r="P13" s="97"/>
      <c r="Q13" s="97"/>
      <c r="R13" s="98">
        <f t="shared" si="1"/>
        <v>0</v>
      </c>
      <c r="S13" s="99"/>
      <c r="T13" s="99"/>
      <c r="U13" s="99"/>
      <c r="V13" s="99"/>
      <c r="W13" s="99"/>
      <c r="X13" s="99"/>
      <c r="Y13" s="99"/>
      <c r="Z13" s="99"/>
      <c r="AA13" s="99"/>
      <c r="AB13" s="99"/>
    </row>
    <row r="14" spans="1:28" s="100" customFormat="1" x14ac:dyDescent="0.3">
      <c r="A14" s="93">
        <v>5</v>
      </c>
      <c r="B14" s="94" t="s">
        <v>150</v>
      </c>
      <c r="C14" s="95" t="s">
        <v>146</v>
      </c>
      <c r="D14" s="61">
        <v>0</v>
      </c>
      <c r="E14" s="96">
        <f t="shared" si="0"/>
        <v>0</v>
      </c>
      <c r="F14" s="97"/>
      <c r="G14" s="97"/>
      <c r="H14" s="97"/>
      <c r="I14" s="97"/>
      <c r="J14" s="97"/>
      <c r="K14" s="97"/>
      <c r="L14" s="97"/>
      <c r="M14" s="97"/>
      <c r="N14" s="97"/>
      <c r="O14" s="97"/>
      <c r="P14" s="97"/>
      <c r="Q14" s="97"/>
      <c r="R14" s="98">
        <f t="shared" si="1"/>
        <v>0</v>
      </c>
      <c r="S14" s="99"/>
      <c r="T14" s="99"/>
      <c r="U14" s="99"/>
      <c r="V14" s="99"/>
      <c r="W14" s="99"/>
      <c r="X14" s="99"/>
      <c r="Y14" s="99"/>
      <c r="Z14" s="99"/>
      <c r="AA14" s="99"/>
      <c r="AB14" s="99"/>
    </row>
    <row r="15" spans="1:28" s="100" customFormat="1" x14ac:dyDescent="0.3">
      <c r="A15" s="93">
        <v>6</v>
      </c>
      <c r="B15" s="94" t="s">
        <v>151</v>
      </c>
      <c r="C15" s="95" t="s">
        <v>146</v>
      </c>
      <c r="D15" s="61">
        <v>0</v>
      </c>
      <c r="E15" s="96">
        <f t="shared" si="0"/>
        <v>0</v>
      </c>
      <c r="F15" s="97"/>
      <c r="G15" s="97"/>
      <c r="H15" s="97"/>
      <c r="I15" s="97"/>
      <c r="J15" s="97"/>
      <c r="K15" s="97"/>
      <c r="L15" s="97"/>
      <c r="M15" s="97"/>
      <c r="N15" s="97"/>
      <c r="O15" s="97"/>
      <c r="P15" s="97"/>
      <c r="Q15" s="97"/>
      <c r="R15" s="98">
        <f>$E15</f>
        <v>0</v>
      </c>
      <c r="S15" s="99"/>
      <c r="T15" s="99"/>
      <c r="U15" s="99"/>
      <c r="V15" s="99"/>
      <c r="W15" s="99"/>
      <c r="X15" s="99"/>
      <c r="Y15" s="99"/>
      <c r="Z15" s="99"/>
      <c r="AA15" s="99"/>
      <c r="AB15" s="99"/>
    </row>
    <row r="16" spans="1:28" s="100" customFormat="1" x14ac:dyDescent="0.3">
      <c r="A16" s="93">
        <v>7</v>
      </c>
      <c r="B16" s="94" t="s">
        <v>152</v>
      </c>
      <c r="C16" s="95" t="s">
        <v>146</v>
      </c>
      <c r="D16" s="101"/>
      <c r="E16" s="101"/>
      <c r="F16" s="101"/>
      <c r="G16" s="101"/>
      <c r="H16" s="101"/>
      <c r="I16" s="101"/>
      <c r="J16" s="101"/>
      <c r="K16" s="101"/>
      <c r="L16" s="101"/>
      <c r="M16" s="101"/>
      <c r="N16" s="97"/>
      <c r="O16" s="97"/>
      <c r="P16" s="61">
        <v>0</v>
      </c>
      <c r="Q16" s="96">
        <f>P16</f>
        <v>0</v>
      </c>
      <c r="R16" s="98">
        <f>$Q16</f>
        <v>0</v>
      </c>
      <c r="S16" s="99"/>
      <c r="T16" s="99"/>
      <c r="U16" s="99"/>
      <c r="V16" s="99"/>
      <c r="W16" s="99"/>
      <c r="X16" s="99"/>
      <c r="Y16" s="99"/>
      <c r="Z16" s="99"/>
      <c r="AA16" s="99"/>
      <c r="AB16" s="99"/>
    </row>
    <row r="17" spans="1:28" s="100" customFormat="1" x14ac:dyDescent="0.3">
      <c r="A17" s="93">
        <v>8</v>
      </c>
      <c r="B17" s="94" t="s">
        <v>153</v>
      </c>
      <c r="C17" s="95" t="s">
        <v>146</v>
      </c>
      <c r="D17" s="101"/>
      <c r="E17" s="101"/>
      <c r="F17" s="101"/>
      <c r="G17" s="101"/>
      <c r="H17" s="101"/>
      <c r="I17" s="101"/>
      <c r="J17" s="101"/>
      <c r="K17" s="101"/>
      <c r="L17" s="101"/>
      <c r="M17" s="101"/>
      <c r="N17" s="97"/>
      <c r="O17" s="97"/>
      <c r="P17" s="61">
        <v>0</v>
      </c>
      <c r="Q17" s="96">
        <f>P17</f>
        <v>0</v>
      </c>
      <c r="R17" s="98">
        <f>$Q17</f>
        <v>0</v>
      </c>
      <c r="S17" s="99"/>
      <c r="T17" s="99"/>
      <c r="U17" s="99"/>
      <c r="V17" s="99"/>
      <c r="W17" s="99"/>
      <c r="X17" s="99"/>
      <c r="Y17" s="99"/>
      <c r="Z17" s="99"/>
      <c r="AA17" s="99"/>
      <c r="AB17" s="99"/>
    </row>
    <row r="18" spans="1:28" s="100" customFormat="1" ht="12.75" hidden="1" customHeight="1" x14ac:dyDescent="0.3">
      <c r="A18" s="93"/>
      <c r="B18" s="102"/>
      <c r="C18" s="103"/>
      <c r="D18" s="104"/>
      <c r="E18" s="104"/>
      <c r="F18" s="104"/>
      <c r="G18" s="104"/>
      <c r="H18" s="104"/>
      <c r="I18" s="104"/>
      <c r="J18" s="104"/>
      <c r="K18" s="104"/>
      <c r="L18" s="104"/>
      <c r="M18" s="104"/>
      <c r="N18" s="104"/>
      <c r="O18" s="104"/>
      <c r="P18" s="104"/>
      <c r="Q18" s="104"/>
      <c r="R18" s="303"/>
      <c r="S18" s="99"/>
      <c r="T18" s="99"/>
      <c r="U18" s="99"/>
      <c r="V18" s="99"/>
      <c r="W18" s="99"/>
      <c r="X18" s="99"/>
      <c r="Y18" s="99"/>
      <c r="Z18" s="99"/>
      <c r="AA18" s="99"/>
      <c r="AB18" s="99"/>
    </row>
    <row r="19" spans="1:28" s="100" customFormat="1" ht="15.6" x14ac:dyDescent="0.3">
      <c r="A19" s="361" t="s">
        <v>154</v>
      </c>
      <c r="B19" s="362"/>
      <c r="C19" s="391"/>
      <c r="D19" s="105" t="s">
        <v>155</v>
      </c>
      <c r="E19" s="106">
        <f>SUM(E10:E18)</f>
        <v>0</v>
      </c>
      <c r="F19" s="105" t="s">
        <v>156</v>
      </c>
      <c r="G19" s="106">
        <f>SUM(G10:G18)</f>
        <v>0</v>
      </c>
      <c r="H19" s="105" t="s">
        <v>157</v>
      </c>
      <c r="I19" s="106">
        <f>SUM(I10:I18)</f>
        <v>0</v>
      </c>
      <c r="J19" s="105" t="s">
        <v>158</v>
      </c>
      <c r="K19" s="106">
        <f>SUM(K10:K18)</f>
        <v>0</v>
      </c>
      <c r="L19" s="105" t="s">
        <v>159</v>
      </c>
      <c r="M19" s="106">
        <f>SUM(M10:M18)</f>
        <v>0</v>
      </c>
      <c r="N19" s="105" t="s">
        <v>160</v>
      </c>
      <c r="O19" s="107">
        <f>SUM(O10:O18)</f>
        <v>0</v>
      </c>
      <c r="P19" s="105" t="s">
        <v>161</v>
      </c>
      <c r="Q19" s="107">
        <f>SUM(Q10:Q18)</f>
        <v>0</v>
      </c>
      <c r="R19" s="106">
        <f>SUM($R$10:$R$18)</f>
        <v>0</v>
      </c>
      <c r="S19" s="99"/>
      <c r="T19" s="99"/>
      <c r="U19" s="99"/>
      <c r="V19" s="99"/>
      <c r="W19" s="99"/>
      <c r="X19" s="99"/>
      <c r="Y19" s="99"/>
      <c r="Z19" s="99"/>
      <c r="AA19" s="99"/>
      <c r="AB19" s="99"/>
    </row>
    <row r="20" spans="1:28" s="100" customFormat="1" x14ac:dyDescent="0.3">
      <c r="A20" s="108"/>
      <c r="B20" s="108"/>
      <c r="C20" s="108"/>
      <c r="D20" s="108"/>
      <c r="E20" s="108"/>
      <c r="F20" s="108"/>
      <c r="G20" s="108"/>
      <c r="H20" s="108"/>
      <c r="I20" s="108"/>
      <c r="J20" s="108"/>
      <c r="K20" s="108"/>
      <c r="L20" s="108"/>
      <c r="M20" s="108"/>
      <c r="N20" s="108"/>
      <c r="O20" s="108"/>
      <c r="P20" s="108"/>
      <c r="Q20" s="108"/>
      <c r="R20" s="303"/>
      <c r="S20" s="99"/>
      <c r="T20" s="99"/>
      <c r="U20" s="99"/>
      <c r="V20" s="99"/>
      <c r="W20" s="99"/>
      <c r="X20" s="99"/>
      <c r="Y20" s="99"/>
      <c r="Z20" s="99"/>
      <c r="AA20" s="99"/>
      <c r="AB20" s="99"/>
    </row>
    <row r="21" spans="1:28" s="100" customFormat="1" ht="52.05" customHeight="1" x14ac:dyDescent="0.3">
      <c r="A21" s="40" t="s">
        <v>126</v>
      </c>
      <c r="B21" s="85" t="s">
        <v>127</v>
      </c>
      <c r="C21" s="86" t="s">
        <v>128</v>
      </c>
      <c r="D21" s="298" t="s">
        <v>162</v>
      </c>
      <c r="E21" s="298" t="s">
        <v>130</v>
      </c>
      <c r="F21" s="298" t="s">
        <v>162</v>
      </c>
      <c r="G21" s="298" t="s">
        <v>132</v>
      </c>
      <c r="H21" s="298" t="s">
        <v>162</v>
      </c>
      <c r="I21" s="298" t="s">
        <v>134</v>
      </c>
      <c r="J21" s="298" t="s">
        <v>162</v>
      </c>
      <c r="K21" s="298" t="s">
        <v>136</v>
      </c>
      <c r="L21" s="298" t="s">
        <v>162</v>
      </c>
      <c r="M21" s="298" t="s">
        <v>138</v>
      </c>
      <c r="N21" s="298" t="s">
        <v>162</v>
      </c>
      <c r="O21" s="298" t="s">
        <v>140</v>
      </c>
      <c r="P21" s="298"/>
      <c r="Q21" s="298"/>
      <c r="R21" s="298" t="s">
        <v>143</v>
      </c>
      <c r="S21" s="99"/>
      <c r="T21" s="99"/>
      <c r="U21" s="99"/>
      <c r="V21" s="99"/>
      <c r="W21" s="99"/>
      <c r="X21" s="99"/>
      <c r="Y21" s="99"/>
      <c r="Z21" s="99"/>
      <c r="AA21" s="99"/>
      <c r="AB21" s="99"/>
    </row>
    <row r="22" spans="1:28" s="100" customFormat="1" x14ac:dyDescent="0.3">
      <c r="A22" s="89" t="s">
        <v>163</v>
      </c>
      <c r="B22" s="109"/>
      <c r="C22" s="91"/>
      <c r="D22" s="91"/>
      <c r="E22" s="91"/>
      <c r="F22" s="91"/>
      <c r="G22" s="91"/>
      <c r="H22" s="91"/>
      <c r="I22" s="91"/>
      <c r="J22" s="91"/>
      <c r="K22" s="91"/>
      <c r="L22" s="91"/>
      <c r="M22" s="91"/>
      <c r="N22" s="91"/>
      <c r="O22" s="91"/>
      <c r="P22" s="91"/>
      <c r="Q22" s="91"/>
      <c r="R22" s="92"/>
      <c r="S22" s="99"/>
      <c r="T22" s="99"/>
      <c r="U22" s="99"/>
      <c r="V22" s="99"/>
      <c r="W22" s="99"/>
      <c r="X22" s="99"/>
      <c r="Y22" s="99"/>
      <c r="Z22" s="99"/>
      <c r="AA22" s="99"/>
      <c r="AB22" s="99"/>
    </row>
    <row r="23" spans="1:28" s="100" customFormat="1" x14ac:dyDescent="0.3">
      <c r="A23" s="93">
        <v>9</v>
      </c>
      <c r="B23" s="94" t="s">
        <v>164</v>
      </c>
      <c r="C23" s="399" t="s">
        <v>165</v>
      </c>
      <c r="D23" s="395">
        <v>0</v>
      </c>
      <c r="E23" s="392">
        <f>D23*12</f>
        <v>0</v>
      </c>
      <c r="F23" s="395">
        <v>0</v>
      </c>
      <c r="G23" s="392">
        <f>F23*12</f>
        <v>0</v>
      </c>
      <c r="H23" s="395">
        <v>0</v>
      </c>
      <c r="I23" s="392">
        <f>H23*12</f>
        <v>0</v>
      </c>
      <c r="J23" s="395">
        <v>0</v>
      </c>
      <c r="K23" s="392">
        <f>J23*12</f>
        <v>0</v>
      </c>
      <c r="L23" s="395">
        <v>0</v>
      </c>
      <c r="M23" s="392">
        <f>L23*12</f>
        <v>0</v>
      </c>
      <c r="N23" s="395">
        <v>0</v>
      </c>
      <c r="O23" s="392">
        <f>N23*12</f>
        <v>0</v>
      </c>
      <c r="P23" s="395">
        <v>0</v>
      </c>
      <c r="Q23" s="392">
        <f>P23*12</f>
        <v>0</v>
      </c>
      <c r="R23" s="392">
        <f>$E$23+$G$23+$I$23+$K$23+$M$23+$O$23+$S$23+Q23</f>
        <v>0</v>
      </c>
      <c r="S23" s="99"/>
      <c r="T23" s="99"/>
      <c r="U23" s="99"/>
      <c r="V23" s="99"/>
      <c r="W23" s="99"/>
      <c r="X23" s="99"/>
      <c r="Y23" s="99"/>
      <c r="Z23" s="99"/>
      <c r="AA23" s="99"/>
      <c r="AB23" s="99"/>
    </row>
    <row r="24" spans="1:28" s="100" customFormat="1" ht="15.6" x14ac:dyDescent="0.3">
      <c r="A24" s="93">
        <v>10</v>
      </c>
      <c r="B24" s="94" t="s">
        <v>166</v>
      </c>
      <c r="C24" s="400"/>
      <c r="D24" s="396"/>
      <c r="E24" s="393"/>
      <c r="F24" s="396">
        <v>0</v>
      </c>
      <c r="G24" s="393"/>
      <c r="H24" s="396">
        <v>0</v>
      </c>
      <c r="I24" s="393"/>
      <c r="J24" s="396">
        <v>0</v>
      </c>
      <c r="K24" s="393"/>
      <c r="L24" s="396">
        <v>0</v>
      </c>
      <c r="M24" s="393"/>
      <c r="N24" s="396">
        <v>0</v>
      </c>
      <c r="O24" s="393"/>
      <c r="P24" s="396">
        <v>0</v>
      </c>
      <c r="Q24" s="393"/>
      <c r="R24" s="393"/>
      <c r="S24" s="99"/>
      <c r="T24" s="99"/>
      <c r="U24" s="99"/>
      <c r="V24" s="99"/>
      <c r="W24" s="99"/>
      <c r="X24" s="99"/>
      <c r="Y24" s="99"/>
      <c r="Z24" s="99"/>
      <c r="AA24" s="99"/>
      <c r="AB24" s="99"/>
    </row>
    <row r="25" spans="1:28" s="100" customFormat="1" x14ac:dyDescent="0.3">
      <c r="A25" s="93">
        <v>11</v>
      </c>
      <c r="B25" s="110" t="s">
        <v>167</v>
      </c>
      <c r="C25" s="400"/>
      <c r="D25" s="396"/>
      <c r="E25" s="393"/>
      <c r="F25" s="396"/>
      <c r="G25" s="393"/>
      <c r="H25" s="396"/>
      <c r="I25" s="393"/>
      <c r="J25" s="396"/>
      <c r="K25" s="393"/>
      <c r="L25" s="396"/>
      <c r="M25" s="393"/>
      <c r="N25" s="396"/>
      <c r="O25" s="393"/>
      <c r="P25" s="396"/>
      <c r="Q25" s="393"/>
      <c r="R25" s="393"/>
      <c r="S25" s="111"/>
      <c r="T25" s="99"/>
      <c r="U25" s="111"/>
      <c r="V25" s="99"/>
      <c r="W25" s="99"/>
      <c r="X25" s="99"/>
      <c r="Y25" s="99"/>
      <c r="Z25" s="99"/>
      <c r="AA25" s="99"/>
      <c r="AB25" s="99"/>
    </row>
    <row r="26" spans="1:28" s="100" customFormat="1" x14ac:dyDescent="0.3">
      <c r="A26" s="93">
        <v>12</v>
      </c>
      <c r="B26" s="94" t="s">
        <v>168</v>
      </c>
      <c r="C26" s="400"/>
      <c r="D26" s="396"/>
      <c r="E26" s="393"/>
      <c r="F26" s="396"/>
      <c r="G26" s="393"/>
      <c r="H26" s="396"/>
      <c r="I26" s="393"/>
      <c r="J26" s="396"/>
      <c r="K26" s="393"/>
      <c r="L26" s="396"/>
      <c r="M26" s="393"/>
      <c r="N26" s="396"/>
      <c r="O26" s="393"/>
      <c r="P26" s="396"/>
      <c r="Q26" s="393"/>
      <c r="R26" s="393"/>
      <c r="S26" s="111"/>
      <c r="T26" s="99"/>
      <c r="U26" s="111"/>
      <c r="V26" s="99"/>
      <c r="W26" s="99"/>
      <c r="X26" s="99"/>
      <c r="Y26" s="99"/>
      <c r="Z26" s="99"/>
      <c r="AA26" s="99"/>
      <c r="AB26" s="99"/>
    </row>
    <row r="27" spans="1:28" s="100" customFormat="1" x14ac:dyDescent="0.3">
      <c r="A27" s="93">
        <v>13</v>
      </c>
      <c r="B27" s="94" t="s">
        <v>169</v>
      </c>
      <c r="C27" s="400"/>
      <c r="D27" s="396"/>
      <c r="E27" s="393"/>
      <c r="F27" s="396"/>
      <c r="G27" s="393"/>
      <c r="H27" s="396"/>
      <c r="I27" s="393"/>
      <c r="J27" s="396"/>
      <c r="K27" s="393"/>
      <c r="L27" s="396"/>
      <c r="M27" s="393"/>
      <c r="N27" s="396"/>
      <c r="O27" s="393"/>
      <c r="P27" s="396"/>
      <c r="Q27" s="393"/>
      <c r="R27" s="393"/>
      <c r="S27" s="111"/>
      <c r="T27" s="99"/>
      <c r="U27" s="111"/>
      <c r="V27" s="99"/>
      <c r="W27" s="99"/>
      <c r="X27" s="99"/>
      <c r="Y27" s="99"/>
      <c r="Z27" s="99"/>
      <c r="AA27" s="99"/>
      <c r="AB27" s="99"/>
    </row>
    <row r="28" spans="1:28" s="100" customFormat="1" ht="15.6" x14ac:dyDescent="0.3">
      <c r="A28" s="93">
        <v>14</v>
      </c>
      <c r="B28" s="94" t="s">
        <v>170</v>
      </c>
      <c r="C28" s="401"/>
      <c r="D28" s="397"/>
      <c r="E28" s="394"/>
      <c r="F28" s="397">
        <v>0</v>
      </c>
      <c r="G28" s="394"/>
      <c r="H28" s="397">
        <v>0</v>
      </c>
      <c r="I28" s="394"/>
      <c r="J28" s="397">
        <v>0</v>
      </c>
      <c r="K28" s="394"/>
      <c r="L28" s="397">
        <v>0</v>
      </c>
      <c r="M28" s="394"/>
      <c r="N28" s="397">
        <v>0</v>
      </c>
      <c r="O28" s="394"/>
      <c r="P28" s="397">
        <v>0</v>
      </c>
      <c r="Q28" s="394"/>
      <c r="R28" s="394"/>
      <c r="S28" s="99"/>
      <c r="T28" s="99"/>
      <c r="U28" s="99"/>
      <c r="V28" s="99"/>
      <c r="W28" s="99"/>
      <c r="X28" s="99"/>
      <c r="Y28" s="99"/>
      <c r="Z28" s="99"/>
      <c r="AA28" s="99"/>
      <c r="AB28" s="99"/>
    </row>
    <row r="29" spans="1:28" s="100" customFormat="1" ht="15.6" x14ac:dyDescent="0.3">
      <c r="A29" s="361" t="s">
        <v>171</v>
      </c>
      <c r="B29" s="362"/>
      <c r="C29" s="391"/>
      <c r="D29" s="105" t="s">
        <v>155</v>
      </c>
      <c r="E29" s="106">
        <f>SUM(E23)</f>
        <v>0</v>
      </c>
      <c r="F29" s="105" t="s">
        <v>156</v>
      </c>
      <c r="G29" s="106">
        <f>SUM(G23)</f>
        <v>0</v>
      </c>
      <c r="H29" s="105" t="s">
        <v>157</v>
      </c>
      <c r="I29" s="106">
        <f>SUM(I23)</f>
        <v>0</v>
      </c>
      <c r="J29" s="105" t="s">
        <v>158</v>
      </c>
      <c r="K29" s="106">
        <f>SUM(K23)</f>
        <v>0</v>
      </c>
      <c r="L29" s="105" t="s">
        <v>159</v>
      </c>
      <c r="M29" s="106">
        <f>SUM(M23)</f>
        <v>0</v>
      </c>
      <c r="N29" s="105" t="s">
        <v>160</v>
      </c>
      <c r="O29" s="106">
        <f>SUM(O23)</f>
        <v>0</v>
      </c>
      <c r="P29" s="105" t="s">
        <v>161</v>
      </c>
      <c r="Q29" s="106">
        <f>SUM(Q23)</f>
        <v>0</v>
      </c>
      <c r="R29" s="112">
        <f>SUM($R$23)</f>
        <v>0</v>
      </c>
      <c r="S29" s="99"/>
      <c r="T29" s="99"/>
      <c r="U29" s="99"/>
      <c r="V29" s="99"/>
      <c r="W29" s="99"/>
      <c r="X29" s="99"/>
      <c r="Y29" s="99"/>
      <c r="Z29" s="99"/>
      <c r="AA29" s="99"/>
      <c r="AB29" s="99"/>
    </row>
    <row r="30" spans="1:28" s="113" customFormat="1" x14ac:dyDescent="0.25">
      <c r="B30" s="114"/>
      <c r="C30" s="114"/>
    </row>
    <row r="31" spans="1:28" s="113" customFormat="1" ht="15.6" x14ac:dyDescent="0.25">
      <c r="A31" s="361" t="s">
        <v>172</v>
      </c>
      <c r="B31" s="362"/>
      <c r="C31" s="391"/>
      <c r="D31" s="105" t="s">
        <v>155</v>
      </c>
      <c r="E31" s="106">
        <f>E19+E29</f>
        <v>0</v>
      </c>
      <c r="F31" s="105" t="s">
        <v>156</v>
      </c>
      <c r="G31" s="107">
        <f>G19+G29</f>
        <v>0</v>
      </c>
      <c r="H31" s="105" t="s">
        <v>157</v>
      </c>
      <c r="I31" s="107">
        <f>I19+I29</f>
        <v>0</v>
      </c>
      <c r="J31" s="105" t="s">
        <v>158</v>
      </c>
      <c r="K31" s="107">
        <f>K19+K29</f>
        <v>0</v>
      </c>
      <c r="L31" s="105" t="s">
        <v>159</v>
      </c>
      <c r="M31" s="107">
        <f>M19+M29</f>
        <v>0</v>
      </c>
      <c r="N31" s="105" t="s">
        <v>160</v>
      </c>
      <c r="O31" s="107">
        <f>O19+O29</f>
        <v>0</v>
      </c>
      <c r="P31" s="105" t="s">
        <v>161</v>
      </c>
      <c r="Q31" s="107">
        <f>Q19+Q29</f>
        <v>0</v>
      </c>
      <c r="R31" s="106">
        <f>$R$19+$R$29</f>
        <v>0</v>
      </c>
    </row>
    <row r="32" spans="1:28" s="113" customFormat="1" x14ac:dyDescent="0.25"/>
    <row r="33" spans="2:2" s="113" customFormat="1" ht="13.8" x14ac:dyDescent="0.25">
      <c r="B33" s="115"/>
    </row>
    <row r="34" spans="2:2" s="113" customFormat="1" x14ac:dyDescent="0.25"/>
    <row r="35" spans="2:2" s="113" customFormat="1" x14ac:dyDescent="0.25"/>
    <row r="36" spans="2:2" s="113" customFormat="1" x14ac:dyDescent="0.25"/>
    <row r="37" spans="2:2" s="113" customFormat="1" x14ac:dyDescent="0.25"/>
    <row r="38" spans="2:2" s="113" customFormat="1" x14ac:dyDescent="0.25"/>
    <row r="39" spans="2:2" s="113" customFormat="1" x14ac:dyDescent="0.25"/>
    <row r="40" spans="2:2" s="113" customFormat="1" x14ac:dyDescent="0.25"/>
    <row r="41" spans="2:2" s="113" customFormat="1" x14ac:dyDescent="0.25"/>
    <row r="42" spans="2:2" s="113" customFormat="1" x14ac:dyDescent="0.25"/>
    <row r="43" spans="2:2" s="113" customFormat="1" x14ac:dyDescent="0.25"/>
    <row r="44" spans="2:2" s="113" customFormat="1" x14ac:dyDescent="0.25"/>
    <row r="45" spans="2:2" s="113" customFormat="1" x14ac:dyDescent="0.25"/>
    <row r="46" spans="2:2" s="113" customFormat="1" x14ac:dyDescent="0.25"/>
    <row r="47" spans="2:2" s="113" customFormat="1" x14ac:dyDescent="0.25"/>
    <row r="48" spans="2:2" s="113" customFormat="1" x14ac:dyDescent="0.25"/>
    <row r="49" s="113" customFormat="1" x14ac:dyDescent="0.25"/>
    <row r="50" s="113" customFormat="1" x14ac:dyDescent="0.25"/>
    <row r="51" s="113" customFormat="1" x14ac:dyDescent="0.25"/>
    <row r="52" s="113" customFormat="1" x14ac:dyDescent="0.25"/>
    <row r="53" s="113" customFormat="1" x14ac:dyDescent="0.25"/>
    <row r="54" s="113" customFormat="1" x14ac:dyDescent="0.25"/>
    <row r="55" s="113" customFormat="1" x14ac:dyDescent="0.25"/>
    <row r="56" s="113" customFormat="1" x14ac:dyDescent="0.25"/>
    <row r="57" s="113" customFormat="1" x14ac:dyDescent="0.25"/>
    <row r="58" s="113" customFormat="1" x14ac:dyDescent="0.25"/>
    <row r="59" s="113" customFormat="1" x14ac:dyDescent="0.25"/>
    <row r="60" s="113" customFormat="1" x14ac:dyDescent="0.25"/>
    <row r="61" s="113" customFormat="1" x14ac:dyDescent="0.25"/>
    <row r="62" s="113" customFormat="1" x14ac:dyDescent="0.25"/>
    <row r="63" s="113" customFormat="1" x14ac:dyDescent="0.25"/>
    <row r="64" s="113" customFormat="1" x14ac:dyDescent="0.25"/>
    <row r="65" s="113" customFormat="1" x14ac:dyDescent="0.25"/>
    <row r="66" s="113" customFormat="1" x14ac:dyDescent="0.25"/>
    <row r="67" s="113" customFormat="1" x14ac:dyDescent="0.25"/>
    <row r="68" s="113" customFormat="1" x14ac:dyDescent="0.25"/>
    <row r="69" s="113" customFormat="1" x14ac:dyDescent="0.25"/>
    <row r="70" s="113" customFormat="1" x14ac:dyDescent="0.25"/>
    <row r="71" s="113" customFormat="1" x14ac:dyDescent="0.25"/>
    <row r="72" s="113" customFormat="1" x14ac:dyDescent="0.25"/>
    <row r="73" s="113" customFormat="1" x14ac:dyDescent="0.25"/>
    <row r="74" s="113" customFormat="1" x14ac:dyDescent="0.25"/>
    <row r="75" s="113" customFormat="1" x14ac:dyDescent="0.25"/>
    <row r="76" s="113" customFormat="1" x14ac:dyDescent="0.25"/>
    <row r="77" s="113" customFormat="1" x14ac:dyDescent="0.25"/>
    <row r="78" s="113" customFormat="1" x14ac:dyDescent="0.25"/>
    <row r="79" s="113" customFormat="1" x14ac:dyDescent="0.25"/>
    <row r="80" s="113" customFormat="1" x14ac:dyDescent="0.25"/>
    <row r="81" s="113" customFormat="1" x14ac:dyDescent="0.25"/>
    <row r="82" s="113" customFormat="1" x14ac:dyDescent="0.25"/>
    <row r="83" s="113" customFormat="1" x14ac:dyDescent="0.25"/>
    <row r="84" s="113" customFormat="1" x14ac:dyDescent="0.25"/>
    <row r="85" s="113" customFormat="1" x14ac:dyDescent="0.25"/>
    <row r="86" s="113" customFormat="1" x14ac:dyDescent="0.25"/>
    <row r="87" s="113" customFormat="1" x14ac:dyDescent="0.25"/>
    <row r="88" s="113" customFormat="1" x14ac:dyDescent="0.25"/>
    <row r="89" s="113" customFormat="1" x14ac:dyDescent="0.25"/>
    <row r="90" s="113" customFormat="1" x14ac:dyDescent="0.25"/>
    <row r="91" s="113" customFormat="1" x14ac:dyDescent="0.25"/>
    <row r="92" s="113" customFormat="1" x14ac:dyDescent="0.25"/>
    <row r="93" s="113" customFormat="1" x14ac:dyDescent="0.25"/>
    <row r="94" s="113" customFormat="1" x14ac:dyDescent="0.25"/>
    <row r="95" s="113" customFormat="1" x14ac:dyDescent="0.25"/>
    <row r="96" s="113" customFormat="1" x14ac:dyDescent="0.25"/>
    <row r="97" s="113" customFormat="1" x14ac:dyDescent="0.25"/>
    <row r="98" s="113" customFormat="1" x14ac:dyDescent="0.25"/>
    <row r="99" s="113" customFormat="1" x14ac:dyDescent="0.25"/>
    <row r="100" s="113" customFormat="1" x14ac:dyDescent="0.25"/>
    <row r="101" s="113" customFormat="1" x14ac:dyDescent="0.25"/>
    <row r="102" s="113" customFormat="1" x14ac:dyDescent="0.25"/>
    <row r="103" s="113" customFormat="1" x14ac:dyDescent="0.25"/>
    <row r="104" s="113" customFormat="1" x14ac:dyDescent="0.25"/>
    <row r="105" s="113" customFormat="1" x14ac:dyDescent="0.25"/>
    <row r="106" s="113" customFormat="1" x14ac:dyDescent="0.25"/>
    <row r="107" s="113" customFormat="1" x14ac:dyDescent="0.25"/>
    <row r="108" s="113" customFormat="1" x14ac:dyDescent="0.25"/>
    <row r="109" s="113" customFormat="1" hidden="1" x14ac:dyDescent="0.25"/>
    <row r="110" s="113" customFormat="1" hidden="1" x14ac:dyDescent="0.25"/>
    <row r="111" s="113" customFormat="1" hidden="1" x14ac:dyDescent="0.25"/>
    <row r="112" s="113" customFormat="1" hidden="1" x14ac:dyDescent="0.25"/>
    <row r="113" s="113" customFormat="1" hidden="1" x14ac:dyDescent="0.25"/>
    <row r="114" s="113" customFormat="1" hidden="1" x14ac:dyDescent="0.25"/>
    <row r="115" s="113" customFormat="1" hidden="1" x14ac:dyDescent="0.25"/>
    <row r="116" s="113" customFormat="1" hidden="1" x14ac:dyDescent="0.25"/>
    <row r="117" s="113" customFormat="1" hidden="1"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sheetData>
  <sheetProtection algorithmName="SHA-512" hashValue="//IMx555mIYbs66Lhl4d7biw2v5+JSrhXF/1EDFGEX9xQUuGdrVDVE6YTFIGHgm4ucT94emtCJGjnwxTOvAY9Q==" saltValue="AYcVVt0GqkVR2qw4wUCr0A==" spinCount="100000" sheet="1" objects="1" scenarios="1"/>
  <mergeCells count="23">
    <mergeCell ref="A3:F3"/>
    <mergeCell ref="A4:F4"/>
    <mergeCell ref="A19:C19"/>
    <mergeCell ref="D23:D28"/>
    <mergeCell ref="E23:E28"/>
    <mergeCell ref="F23:F28"/>
    <mergeCell ref="C23:C28"/>
    <mergeCell ref="A6:B6"/>
    <mergeCell ref="C6:D6"/>
    <mergeCell ref="R23:R28"/>
    <mergeCell ref="G23:G28"/>
    <mergeCell ref="H23:H28"/>
    <mergeCell ref="I23:I28"/>
    <mergeCell ref="J23:J28"/>
    <mergeCell ref="K23:K28"/>
    <mergeCell ref="L23:L28"/>
    <mergeCell ref="P23:P28"/>
    <mergeCell ref="Q23:Q28"/>
    <mergeCell ref="A29:C29"/>
    <mergeCell ref="A31:C31"/>
    <mergeCell ref="M23:M28"/>
    <mergeCell ref="N23:N28"/>
    <mergeCell ref="O23:O28"/>
  </mergeCells>
  <pageMargins left="0.7" right="0.7" top="0.75" bottom="0.75" header="0.3" footer="0.3"/>
  <pageSetup scale="6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58E84-B5D6-44C9-AD2D-8AF27486F0A6}">
  <dimension ref="A1:Z39"/>
  <sheetViews>
    <sheetView zoomScaleNormal="100" workbookViewId="0">
      <pane ySplit="2" topLeftCell="A3" activePane="bottomLeft" state="frozen"/>
      <selection pane="bottomLeft" activeCell="C20" sqref="C20"/>
    </sheetView>
  </sheetViews>
  <sheetFormatPr defaultColWidth="0" defaultRowHeight="13.2" zeroHeight="1" x14ac:dyDescent="0.25"/>
  <cols>
    <col min="1" max="1" width="15.44140625" style="7" customWidth="1"/>
    <col min="2" max="2" width="56.77734375" style="7" customWidth="1"/>
    <col min="3" max="3" width="25.44140625" style="130" customWidth="1"/>
    <col min="4" max="4" width="16.77734375" style="7" bestFit="1" customWidth="1"/>
    <col min="5" max="12" width="16.77734375" style="7" customWidth="1"/>
    <col min="13" max="26" width="16.77734375" style="7" hidden="1" customWidth="1"/>
    <col min="27" max="16384" width="56.77734375" style="7" hidden="1"/>
  </cols>
  <sheetData>
    <row r="1" spans="1:20" s="117" customFormat="1" ht="15.6" x14ac:dyDescent="0.3">
      <c r="A1" s="116" t="s">
        <v>19</v>
      </c>
    </row>
    <row r="2" spans="1:20" s="119" customFormat="1" ht="15.6" customHeight="1" x14ac:dyDescent="0.25">
      <c r="A2" s="118" t="s">
        <v>6</v>
      </c>
      <c r="B2" s="118">
        <f>Signature!C11</f>
        <v>0</v>
      </c>
      <c r="C2" s="297"/>
      <c r="D2" s="118"/>
      <c r="E2" s="408"/>
      <c r="F2" s="408"/>
      <c r="G2" s="408"/>
      <c r="H2" s="408"/>
    </row>
    <row r="3" spans="1:20" s="120" customFormat="1" ht="15.6" x14ac:dyDescent="0.3">
      <c r="A3" s="355" t="s">
        <v>60</v>
      </c>
      <c r="B3" s="355"/>
      <c r="C3" s="355"/>
      <c r="D3" s="355"/>
      <c r="E3" s="355"/>
      <c r="F3" s="355"/>
      <c r="G3" s="355"/>
      <c r="H3" s="406"/>
    </row>
    <row r="4" spans="1:20" s="120" customFormat="1" ht="124.5" customHeight="1" x14ac:dyDescent="0.3">
      <c r="A4" s="358" t="s">
        <v>173</v>
      </c>
      <c r="B4" s="358"/>
      <c r="C4" s="358"/>
      <c r="D4" s="358"/>
      <c r="E4" s="358"/>
      <c r="F4" s="358"/>
      <c r="G4" s="358"/>
      <c r="H4" s="407"/>
      <c r="I4" s="121"/>
    </row>
    <row r="5" spans="1:20" s="121" customFormat="1" ht="15.6" customHeight="1" x14ac:dyDescent="0.3"/>
    <row r="6" spans="1:20" s="42" customFormat="1" ht="24.75" customHeight="1" x14ac:dyDescent="0.3">
      <c r="A6" s="361" t="s">
        <v>174</v>
      </c>
      <c r="B6" s="362"/>
      <c r="C6" s="293">
        <f>D27</f>
        <v>0</v>
      </c>
      <c r="D6" s="121"/>
      <c r="E6" s="84"/>
      <c r="F6" s="84"/>
      <c r="G6" s="43"/>
      <c r="H6" s="43"/>
      <c r="I6" s="43"/>
      <c r="J6" s="43"/>
      <c r="K6" s="43"/>
      <c r="L6" s="43"/>
      <c r="M6" s="43"/>
      <c r="N6" s="43"/>
      <c r="O6" s="43"/>
      <c r="P6" s="43"/>
      <c r="Q6" s="43"/>
      <c r="R6" s="43"/>
      <c r="S6" s="43"/>
      <c r="T6" s="43"/>
    </row>
    <row r="7" spans="1:20" s="121" customFormat="1" ht="15.6" x14ac:dyDescent="0.3"/>
    <row r="8" spans="1:20" s="121" customFormat="1" ht="23.55" customHeight="1" x14ac:dyDescent="0.3">
      <c r="A8" s="39" t="s">
        <v>126</v>
      </c>
      <c r="B8" s="59" t="s">
        <v>175</v>
      </c>
      <c r="C8" s="122" t="s">
        <v>176</v>
      </c>
    </row>
    <row r="9" spans="1:20" s="121" customFormat="1" ht="15.6" x14ac:dyDescent="0.3">
      <c r="A9" s="123">
        <v>1</v>
      </c>
      <c r="B9" s="124" t="s">
        <v>177</v>
      </c>
      <c r="C9" s="395">
        <v>0</v>
      </c>
    </row>
    <row r="10" spans="1:20" s="121" customFormat="1" ht="15.6" x14ac:dyDescent="0.3">
      <c r="A10" s="123">
        <v>2</v>
      </c>
      <c r="B10" s="124" t="s">
        <v>178</v>
      </c>
      <c r="C10" s="396"/>
    </row>
    <row r="11" spans="1:20" s="121" customFormat="1" ht="15.6" x14ac:dyDescent="0.3">
      <c r="A11" s="123">
        <v>3</v>
      </c>
      <c r="B11" s="124" t="s">
        <v>179</v>
      </c>
      <c r="C11" s="396"/>
    </row>
    <row r="12" spans="1:20" s="121" customFormat="1" ht="15.6" x14ac:dyDescent="0.3">
      <c r="A12" s="123">
        <v>4</v>
      </c>
      <c r="B12" s="124" t="s">
        <v>180</v>
      </c>
      <c r="C12" s="396"/>
    </row>
    <row r="13" spans="1:20" s="121" customFormat="1" ht="15.6" x14ac:dyDescent="0.3">
      <c r="A13" s="123">
        <v>5</v>
      </c>
      <c r="B13" s="124" t="s">
        <v>181</v>
      </c>
      <c r="C13" s="396"/>
    </row>
    <row r="14" spans="1:20" s="121" customFormat="1" ht="15.6" x14ac:dyDescent="0.3">
      <c r="A14" s="123">
        <v>6</v>
      </c>
      <c r="B14" s="124" t="s">
        <v>182</v>
      </c>
      <c r="C14" s="396"/>
    </row>
    <row r="15" spans="1:20" s="121" customFormat="1" ht="15.6" x14ac:dyDescent="0.3">
      <c r="A15" s="123">
        <v>7</v>
      </c>
      <c r="B15" s="124" t="s">
        <v>183</v>
      </c>
      <c r="C15" s="396"/>
    </row>
    <row r="16" spans="1:20" s="121" customFormat="1" ht="15.6" x14ac:dyDescent="0.3">
      <c r="A16" s="123">
        <v>8</v>
      </c>
      <c r="B16" s="124" t="s">
        <v>184</v>
      </c>
      <c r="C16" s="396"/>
    </row>
    <row r="17" spans="1:4" s="121" customFormat="1" ht="15.6" x14ac:dyDescent="0.3">
      <c r="A17" s="123">
        <v>9</v>
      </c>
      <c r="B17" s="124" t="s">
        <v>185</v>
      </c>
      <c r="C17" s="396"/>
    </row>
    <row r="18" spans="1:4" s="121" customFormat="1" ht="15.6" x14ac:dyDescent="0.3">
      <c r="A18" s="123">
        <v>10</v>
      </c>
      <c r="B18" s="124" t="s">
        <v>186</v>
      </c>
      <c r="C18" s="396"/>
    </row>
    <row r="19" spans="1:4" s="121" customFormat="1" ht="15.6" x14ac:dyDescent="0.3">
      <c r="A19" s="123">
        <v>11</v>
      </c>
      <c r="B19" s="125" t="s">
        <v>187</v>
      </c>
      <c r="C19" s="396"/>
    </row>
    <row r="20" spans="1:4" s="121" customFormat="1" ht="15.6" customHeight="1" x14ac:dyDescent="0.3"/>
    <row r="21" spans="1:4" s="121" customFormat="1" ht="15.6" x14ac:dyDescent="0.3">
      <c r="A21" s="409" t="s">
        <v>126</v>
      </c>
      <c r="B21" s="126" t="s">
        <v>188</v>
      </c>
      <c r="C21" s="409" t="s">
        <v>189</v>
      </c>
      <c r="D21" s="410" t="s">
        <v>190</v>
      </c>
    </row>
    <row r="22" spans="1:4" s="121" customFormat="1" ht="39" customHeight="1" x14ac:dyDescent="0.3">
      <c r="A22" s="409"/>
      <c r="B22" s="126" t="s">
        <v>191</v>
      </c>
      <c r="C22" s="409"/>
      <c r="D22" s="366"/>
    </row>
    <row r="23" spans="1:4" s="121" customFormat="1" ht="39.6" x14ac:dyDescent="0.3">
      <c r="A23" s="93">
        <v>1</v>
      </c>
      <c r="B23" s="127" t="s">
        <v>192</v>
      </c>
      <c r="C23" s="128">
        <v>0.05</v>
      </c>
      <c r="D23" s="60">
        <f>C9*C23</f>
        <v>0</v>
      </c>
    </row>
    <row r="24" spans="1:4" s="121" customFormat="1" ht="97.5" customHeight="1" x14ac:dyDescent="0.3">
      <c r="A24" s="93">
        <v>2</v>
      </c>
      <c r="B24" s="127" t="s">
        <v>193</v>
      </c>
      <c r="C24" s="128">
        <v>0.2</v>
      </c>
      <c r="D24" s="129">
        <f>C9*C24</f>
        <v>0</v>
      </c>
    </row>
    <row r="25" spans="1:4" s="121" customFormat="1" ht="52.8" x14ac:dyDescent="0.3">
      <c r="A25" s="93">
        <v>3</v>
      </c>
      <c r="B25" s="127" t="s">
        <v>194</v>
      </c>
      <c r="C25" s="128">
        <v>0.35</v>
      </c>
      <c r="D25" s="129">
        <f>C9*C25</f>
        <v>0</v>
      </c>
    </row>
    <row r="26" spans="1:4" s="121" customFormat="1" ht="52.8" x14ac:dyDescent="0.3">
      <c r="A26" s="93">
        <v>4</v>
      </c>
      <c r="B26" s="127" t="s">
        <v>195</v>
      </c>
      <c r="C26" s="128">
        <v>0.4</v>
      </c>
      <c r="D26" s="129">
        <f>C9*C26</f>
        <v>0</v>
      </c>
    </row>
    <row r="27" spans="1:4" s="121" customFormat="1" ht="15.6" x14ac:dyDescent="0.3">
      <c r="A27" s="403" t="s">
        <v>196</v>
      </c>
      <c r="B27" s="404"/>
      <c r="C27" s="405"/>
      <c r="D27" s="62">
        <f>SUM(D23:D26)</f>
        <v>0</v>
      </c>
    </row>
    <row r="28" spans="1:4" s="121" customFormat="1" ht="15.6" x14ac:dyDescent="0.3"/>
    <row r="29" spans="1:4" s="121" customFormat="1" ht="15.6" x14ac:dyDescent="0.3"/>
    <row r="30" spans="1:4" s="121" customFormat="1" ht="15.6" x14ac:dyDescent="0.3"/>
    <row r="31" spans="1:4" s="121" customFormat="1" ht="15.6" x14ac:dyDescent="0.3"/>
    <row r="32" spans="1:4" s="121" customFormat="1" ht="15.6" x14ac:dyDescent="0.3"/>
    <row r="33" s="121" customFormat="1" ht="15.6" x14ac:dyDescent="0.3"/>
    <row r="34" s="121" customFormat="1" ht="15.6" x14ac:dyDescent="0.3"/>
    <row r="35" x14ac:dyDescent="0.25"/>
    <row r="36" x14ac:dyDescent="0.25"/>
    <row r="37" x14ac:dyDescent="0.25"/>
    <row r="38" x14ac:dyDescent="0.25"/>
    <row r="39" x14ac:dyDescent="0.25"/>
  </sheetData>
  <sheetProtection algorithmName="SHA-512" hashValue="KW18oRpjMaIWzceq/W8pycFt8fHaERXDX9xA8bkNCKNoNHY7rkx9zFPcUGmFBmji4zZWBTV9x0MAqEvZHDgFbQ==" saltValue="DXOSxR3jZF53/oyqLhr0GA==" spinCount="100000" sheet="1" objects="1" scenarios="1"/>
  <mergeCells count="10">
    <mergeCell ref="A27:C27"/>
    <mergeCell ref="A3:H3"/>
    <mergeCell ref="A4:H4"/>
    <mergeCell ref="E2:F2"/>
    <mergeCell ref="G2:H2"/>
    <mergeCell ref="C9:C19"/>
    <mergeCell ref="A21:A22"/>
    <mergeCell ref="C21:C22"/>
    <mergeCell ref="D21:D22"/>
    <mergeCell ref="A6:B6"/>
  </mergeCells>
  <conditionalFormatting sqref="B23:B26">
    <cfRule type="duplicateValues" dxfId="21" priority="2"/>
  </conditionalFormatting>
  <conditionalFormatting sqref="C9:C10">
    <cfRule type="expression" dxfId="20" priority="1">
      <formula>0</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4DEC7-D913-4E0A-A00A-5BAF25CC2071}">
  <dimension ref="A1:W66"/>
  <sheetViews>
    <sheetView zoomScale="85" zoomScaleNormal="85" workbookViewId="0">
      <pane ySplit="2" topLeftCell="A4" activePane="bottomLeft" state="frozen"/>
      <selection pane="bottomLeft" activeCell="A50" sqref="A50:B50"/>
    </sheetView>
  </sheetViews>
  <sheetFormatPr defaultColWidth="0" defaultRowHeight="14.4" zeroHeight="1" x14ac:dyDescent="0.3"/>
  <cols>
    <col min="1" max="1" width="17" style="26" customWidth="1"/>
    <col min="2" max="2" width="24.5546875" style="26" customWidth="1"/>
    <col min="3" max="19" width="15.5546875" style="26" customWidth="1"/>
    <col min="20" max="23" width="9.21875" style="26" customWidth="1"/>
    <col min="24" max="29" width="9.21875" style="26" hidden="1" customWidth="1"/>
    <col min="30" max="16384" width="9.21875" style="26" hidden="1"/>
  </cols>
  <sheetData>
    <row r="1" spans="1:20" ht="14.55" customHeight="1" x14ac:dyDescent="0.3">
      <c r="A1" s="308" t="s">
        <v>22</v>
      </c>
      <c r="B1" s="146"/>
      <c r="C1" s="146"/>
      <c r="D1" s="146"/>
      <c r="E1" s="146"/>
      <c r="F1" s="146"/>
      <c r="G1" s="147"/>
      <c r="H1" s="147"/>
      <c r="I1" s="147"/>
      <c r="J1" s="147"/>
    </row>
    <row r="2" spans="1:20" s="120" customFormat="1" ht="15.6" x14ac:dyDescent="0.3">
      <c r="A2" s="148" t="s">
        <v>6</v>
      </c>
      <c r="B2" s="415">
        <f>Signature!C11</f>
        <v>0</v>
      </c>
      <c r="C2" s="415"/>
      <c r="D2" s="415"/>
      <c r="E2" s="415"/>
      <c r="F2" s="415"/>
      <c r="G2" s="415"/>
      <c r="H2" s="415"/>
      <c r="I2" s="415"/>
      <c r="J2" s="149"/>
    </row>
    <row r="3" spans="1:20" s="120" customFormat="1" ht="15.6" x14ac:dyDescent="0.3">
      <c r="A3" s="355" t="s">
        <v>60</v>
      </c>
      <c r="B3" s="356"/>
      <c r="C3" s="356"/>
      <c r="D3" s="356"/>
      <c r="E3" s="356"/>
      <c r="F3" s="356"/>
      <c r="G3" s="356"/>
      <c r="H3" s="356"/>
      <c r="I3" s="357"/>
      <c r="J3" s="149"/>
    </row>
    <row r="4" spans="1:20" s="120" customFormat="1" ht="188.25" customHeight="1" x14ac:dyDescent="0.3">
      <c r="A4" s="416" t="s">
        <v>432</v>
      </c>
      <c r="B4" s="417"/>
      <c r="C4" s="417"/>
      <c r="D4" s="417"/>
      <c r="E4" s="417"/>
      <c r="F4" s="417"/>
      <c r="G4" s="417"/>
      <c r="H4" s="417"/>
      <c r="I4" s="418"/>
      <c r="J4" s="149"/>
      <c r="K4" s="150"/>
      <c r="L4" s="150"/>
      <c r="M4" s="150"/>
      <c r="N4" s="150"/>
      <c r="O4" s="150"/>
      <c r="P4" s="150"/>
    </row>
    <row r="5" spans="1:20" s="120" customFormat="1" ht="13.5" customHeight="1" x14ac:dyDescent="0.3">
      <c r="A5" s="83"/>
      <c r="B5" s="83"/>
      <c r="C5" s="83"/>
      <c r="D5" s="83"/>
      <c r="E5" s="83"/>
      <c r="F5" s="83"/>
      <c r="G5" s="83"/>
      <c r="H5" s="83"/>
      <c r="I5" s="83"/>
      <c r="J5" s="149"/>
    </row>
    <row r="6" spans="1:20" s="42" customFormat="1" ht="23.25" customHeight="1" x14ac:dyDescent="0.25">
      <c r="A6" s="361" t="s">
        <v>197</v>
      </c>
      <c r="B6" s="362"/>
      <c r="C6" s="402">
        <f>Q50</f>
        <v>0</v>
      </c>
      <c r="D6" s="364"/>
      <c r="E6" s="84"/>
      <c r="F6" s="84"/>
      <c r="G6" s="43"/>
      <c r="H6" s="43"/>
      <c r="I6" s="43"/>
      <c r="J6" s="43"/>
      <c r="K6" s="43"/>
      <c r="L6" s="43"/>
      <c r="M6" s="43"/>
      <c r="N6" s="43"/>
      <c r="O6" s="43"/>
      <c r="P6" s="43"/>
      <c r="Q6" s="43"/>
      <c r="R6" s="43"/>
      <c r="S6" s="43"/>
      <c r="T6" s="43"/>
    </row>
    <row r="7" spans="1:20" s="42" customFormat="1" ht="14.25" customHeight="1" x14ac:dyDescent="0.25">
      <c r="A7" s="83"/>
      <c r="B7" s="84"/>
      <c r="C7" s="84"/>
      <c r="D7" s="84"/>
      <c r="E7" s="84"/>
      <c r="F7" s="84"/>
      <c r="G7" s="43"/>
      <c r="H7" s="43"/>
      <c r="I7" s="43"/>
      <c r="J7" s="43"/>
      <c r="K7" s="43"/>
      <c r="L7" s="43"/>
      <c r="M7" s="43"/>
      <c r="N7" s="43"/>
      <c r="O7" s="43"/>
      <c r="P7" s="43"/>
      <c r="Q7" s="43"/>
      <c r="R7" s="43"/>
      <c r="S7" s="43"/>
      <c r="T7" s="43"/>
    </row>
    <row r="8" spans="1:20" ht="18.75" customHeight="1" x14ac:dyDescent="0.3">
      <c r="A8" s="365"/>
      <c r="B8" s="365" t="s">
        <v>198</v>
      </c>
      <c r="C8" s="411" t="s">
        <v>63</v>
      </c>
      <c r="D8" s="419"/>
      <c r="E8" s="411" t="s">
        <v>64</v>
      </c>
      <c r="F8" s="412"/>
      <c r="G8" s="411" t="s">
        <v>65</v>
      </c>
      <c r="H8" s="412"/>
      <c r="I8" s="411" t="s">
        <v>66</v>
      </c>
      <c r="J8" s="412"/>
      <c r="K8" s="411" t="s">
        <v>67</v>
      </c>
      <c r="L8" s="412"/>
      <c r="M8" s="411" t="s">
        <v>68</v>
      </c>
      <c r="N8" s="412"/>
      <c r="O8" s="411" t="s">
        <v>69</v>
      </c>
      <c r="P8" s="412"/>
      <c r="Q8" s="365" t="s">
        <v>199</v>
      </c>
      <c r="R8" s="120"/>
      <c r="S8" s="120"/>
    </row>
    <row r="9" spans="1:20" ht="33.6" x14ac:dyDescent="0.3">
      <c r="A9" s="366"/>
      <c r="B9" s="366"/>
      <c r="C9" s="298" t="s">
        <v>200</v>
      </c>
      <c r="D9" s="298" t="s">
        <v>201</v>
      </c>
      <c r="E9" s="298" t="s">
        <v>162</v>
      </c>
      <c r="F9" s="298" t="s">
        <v>201</v>
      </c>
      <c r="G9" s="298" t="s">
        <v>162</v>
      </c>
      <c r="H9" s="298" t="s">
        <v>201</v>
      </c>
      <c r="I9" s="298" t="s">
        <v>162</v>
      </c>
      <c r="J9" s="298" t="s">
        <v>201</v>
      </c>
      <c r="K9" s="298" t="s">
        <v>162</v>
      </c>
      <c r="L9" s="298" t="s">
        <v>201</v>
      </c>
      <c r="M9" s="298" t="s">
        <v>162</v>
      </c>
      <c r="N9" s="298" t="s">
        <v>201</v>
      </c>
      <c r="O9" s="298" t="s">
        <v>162</v>
      </c>
      <c r="P9" s="298" t="s">
        <v>201</v>
      </c>
      <c r="Q9" s="366"/>
      <c r="R9" s="120"/>
      <c r="S9" s="120"/>
    </row>
    <row r="10" spans="1:20" ht="15.6" x14ac:dyDescent="0.3">
      <c r="A10" s="151" t="s">
        <v>202</v>
      </c>
      <c r="B10" s="152" t="s">
        <v>202</v>
      </c>
      <c r="C10" s="48">
        <v>0</v>
      </c>
      <c r="D10" s="153">
        <f>C10*3</f>
        <v>0</v>
      </c>
      <c r="E10" s="48">
        <v>0</v>
      </c>
      <c r="F10" s="153">
        <f>E10*12</f>
        <v>0</v>
      </c>
      <c r="G10" s="48">
        <v>0</v>
      </c>
      <c r="H10" s="153">
        <f t="shared" ref="H10:H11" si="0">G10*12</f>
        <v>0</v>
      </c>
      <c r="I10" s="48">
        <v>0</v>
      </c>
      <c r="J10" s="153">
        <f t="shared" ref="J10:L11" si="1">I10*12</f>
        <v>0</v>
      </c>
      <c r="K10" s="48">
        <v>0</v>
      </c>
      <c r="L10" s="153">
        <f t="shared" si="1"/>
        <v>0</v>
      </c>
      <c r="M10" s="48">
        <v>0</v>
      </c>
      <c r="N10" s="153">
        <f t="shared" ref="N10:N11" si="2">M10*12</f>
        <v>0</v>
      </c>
      <c r="O10" s="48">
        <v>0</v>
      </c>
      <c r="P10" s="153">
        <f>O10*12</f>
        <v>0</v>
      </c>
      <c r="Q10" s="154">
        <f>$D10+$F10+$H10+$J10+$L10+$N10+$P10</f>
        <v>0</v>
      </c>
      <c r="R10" s="120"/>
      <c r="S10" s="120"/>
    </row>
    <row r="11" spans="1:20" ht="15.75" customHeight="1" x14ac:dyDescent="0.3">
      <c r="A11" s="410" t="s">
        <v>203</v>
      </c>
      <c r="B11" s="152" t="s">
        <v>204</v>
      </c>
      <c r="C11" s="48">
        <v>0</v>
      </c>
      <c r="D11" s="153">
        <f t="shared" ref="D11:D49" si="3">C11*3</f>
        <v>0</v>
      </c>
      <c r="E11" s="48">
        <v>0</v>
      </c>
      <c r="F11" s="153">
        <f t="shared" ref="F11" si="4">E11*12</f>
        <v>0</v>
      </c>
      <c r="G11" s="48">
        <v>0</v>
      </c>
      <c r="H11" s="153">
        <f t="shared" si="0"/>
        <v>0</v>
      </c>
      <c r="I11" s="48">
        <v>0</v>
      </c>
      <c r="J11" s="153">
        <f t="shared" si="1"/>
        <v>0</v>
      </c>
      <c r="K11" s="48">
        <v>0</v>
      </c>
      <c r="L11" s="153">
        <f t="shared" si="1"/>
        <v>0</v>
      </c>
      <c r="M11" s="48">
        <v>0</v>
      </c>
      <c r="N11" s="153">
        <f t="shared" si="2"/>
        <v>0</v>
      </c>
      <c r="O11" s="48">
        <v>0</v>
      </c>
      <c r="P11" s="153">
        <f t="shared" ref="P11:P15" si="5">O11*12</f>
        <v>0</v>
      </c>
      <c r="Q11" s="154">
        <f t="shared" ref="Q11:Q48" si="6">$D11+$F11+$H11+$J11+$L11+$N11+$P11</f>
        <v>0</v>
      </c>
      <c r="R11" s="120"/>
      <c r="S11" s="120"/>
    </row>
    <row r="12" spans="1:20" ht="15.6" x14ac:dyDescent="0.3">
      <c r="A12" s="365"/>
      <c r="B12" s="152" t="s">
        <v>205</v>
      </c>
      <c r="C12" s="48">
        <v>0</v>
      </c>
      <c r="D12" s="153">
        <f t="shared" si="3"/>
        <v>0</v>
      </c>
      <c r="E12" s="48">
        <v>0</v>
      </c>
      <c r="F12" s="153">
        <f t="shared" ref="F12:F49" si="7">E12*12</f>
        <v>0</v>
      </c>
      <c r="G12" s="48">
        <v>0</v>
      </c>
      <c r="H12" s="153">
        <f t="shared" ref="H12:H49" si="8">G12*12</f>
        <v>0</v>
      </c>
      <c r="I12" s="48">
        <v>0</v>
      </c>
      <c r="J12" s="153">
        <f t="shared" ref="J12:J49" si="9">I12*12</f>
        <v>0</v>
      </c>
      <c r="K12" s="48">
        <v>0</v>
      </c>
      <c r="L12" s="153">
        <f t="shared" ref="L12:L49" si="10">K12*12</f>
        <v>0</v>
      </c>
      <c r="M12" s="48">
        <v>0</v>
      </c>
      <c r="N12" s="153">
        <f t="shared" ref="N12:N49" si="11">M12*12</f>
        <v>0</v>
      </c>
      <c r="O12" s="48">
        <v>0</v>
      </c>
      <c r="P12" s="153">
        <f t="shared" si="5"/>
        <v>0</v>
      </c>
      <c r="Q12" s="154">
        <f t="shared" si="6"/>
        <v>0</v>
      </c>
      <c r="R12" s="120"/>
      <c r="S12" s="120"/>
    </row>
    <row r="13" spans="1:20" ht="15.6" x14ac:dyDescent="0.3">
      <c r="A13" s="365"/>
      <c r="B13" s="152" t="s">
        <v>206</v>
      </c>
      <c r="C13" s="48">
        <v>0</v>
      </c>
      <c r="D13" s="153">
        <f t="shared" si="3"/>
        <v>0</v>
      </c>
      <c r="E13" s="48">
        <v>0</v>
      </c>
      <c r="F13" s="153">
        <f t="shared" si="7"/>
        <v>0</v>
      </c>
      <c r="G13" s="48">
        <v>0</v>
      </c>
      <c r="H13" s="153">
        <f t="shared" si="8"/>
        <v>0</v>
      </c>
      <c r="I13" s="48">
        <v>0</v>
      </c>
      <c r="J13" s="153">
        <f t="shared" si="9"/>
        <v>0</v>
      </c>
      <c r="K13" s="48">
        <v>0</v>
      </c>
      <c r="L13" s="153">
        <f t="shared" si="10"/>
        <v>0</v>
      </c>
      <c r="M13" s="48">
        <v>0</v>
      </c>
      <c r="N13" s="153">
        <f t="shared" si="11"/>
        <v>0</v>
      </c>
      <c r="O13" s="48">
        <v>0</v>
      </c>
      <c r="P13" s="153">
        <f t="shared" si="5"/>
        <v>0</v>
      </c>
      <c r="Q13" s="154">
        <f t="shared" si="6"/>
        <v>0</v>
      </c>
      <c r="R13" s="120"/>
      <c r="S13" s="120"/>
    </row>
    <row r="14" spans="1:20" ht="15.6" x14ac:dyDescent="0.3">
      <c r="A14" s="365"/>
      <c r="B14" s="152" t="s">
        <v>207</v>
      </c>
      <c r="C14" s="48">
        <v>0</v>
      </c>
      <c r="D14" s="153">
        <f t="shared" si="3"/>
        <v>0</v>
      </c>
      <c r="E14" s="48">
        <v>0</v>
      </c>
      <c r="F14" s="153">
        <f t="shared" si="7"/>
        <v>0</v>
      </c>
      <c r="G14" s="48">
        <v>0</v>
      </c>
      <c r="H14" s="153">
        <f t="shared" si="8"/>
        <v>0</v>
      </c>
      <c r="I14" s="48">
        <v>0</v>
      </c>
      <c r="J14" s="153">
        <f t="shared" si="9"/>
        <v>0</v>
      </c>
      <c r="K14" s="48">
        <v>0</v>
      </c>
      <c r="L14" s="153">
        <f t="shared" si="10"/>
        <v>0</v>
      </c>
      <c r="M14" s="48">
        <v>0</v>
      </c>
      <c r="N14" s="153">
        <f t="shared" si="11"/>
        <v>0</v>
      </c>
      <c r="O14" s="48">
        <v>0</v>
      </c>
      <c r="P14" s="153">
        <f t="shared" si="5"/>
        <v>0</v>
      </c>
      <c r="Q14" s="154">
        <f t="shared" si="6"/>
        <v>0</v>
      </c>
      <c r="R14" s="120"/>
      <c r="S14" s="120"/>
    </row>
    <row r="15" spans="1:20" ht="15.6" x14ac:dyDescent="0.3">
      <c r="A15" s="365"/>
      <c r="B15" s="152" t="s">
        <v>208</v>
      </c>
      <c r="C15" s="48">
        <v>0</v>
      </c>
      <c r="D15" s="153">
        <f t="shared" si="3"/>
        <v>0</v>
      </c>
      <c r="E15" s="48">
        <v>0</v>
      </c>
      <c r="F15" s="153">
        <f t="shared" si="7"/>
        <v>0</v>
      </c>
      <c r="G15" s="48">
        <v>0</v>
      </c>
      <c r="H15" s="153">
        <f t="shared" si="8"/>
        <v>0</v>
      </c>
      <c r="I15" s="48">
        <v>0</v>
      </c>
      <c r="J15" s="153">
        <f t="shared" si="9"/>
        <v>0</v>
      </c>
      <c r="K15" s="48">
        <v>0</v>
      </c>
      <c r="L15" s="153">
        <f t="shared" si="10"/>
        <v>0</v>
      </c>
      <c r="M15" s="48">
        <v>0</v>
      </c>
      <c r="N15" s="153">
        <f t="shared" si="11"/>
        <v>0</v>
      </c>
      <c r="O15" s="48">
        <v>0</v>
      </c>
      <c r="P15" s="153">
        <f t="shared" si="5"/>
        <v>0</v>
      </c>
      <c r="Q15" s="154">
        <f t="shared" si="6"/>
        <v>0</v>
      </c>
      <c r="R15" s="120"/>
      <c r="S15" s="120"/>
    </row>
    <row r="16" spans="1:20" ht="22.5" customHeight="1" x14ac:dyDescent="0.3">
      <c r="A16" s="365"/>
      <c r="B16" s="152" t="s">
        <v>209</v>
      </c>
      <c r="C16" s="48">
        <v>0</v>
      </c>
      <c r="D16" s="153">
        <f t="shared" si="3"/>
        <v>0</v>
      </c>
      <c r="E16" s="48">
        <v>0</v>
      </c>
      <c r="F16" s="153">
        <f>E16*12</f>
        <v>0</v>
      </c>
      <c r="G16" s="48">
        <v>0</v>
      </c>
      <c r="H16" s="153">
        <f>G16*12</f>
        <v>0</v>
      </c>
      <c r="I16" s="48">
        <v>0</v>
      </c>
      <c r="J16" s="153">
        <f>I16*12</f>
        <v>0</v>
      </c>
      <c r="K16" s="48">
        <v>0</v>
      </c>
      <c r="L16" s="153">
        <f>K16*12</f>
        <v>0</v>
      </c>
      <c r="M16" s="48">
        <v>0</v>
      </c>
      <c r="N16" s="153">
        <f>M16*12</f>
        <v>0</v>
      </c>
      <c r="O16" s="48">
        <v>0</v>
      </c>
      <c r="P16" s="153">
        <f>O16*12</f>
        <v>0</v>
      </c>
      <c r="Q16" s="154">
        <f t="shared" si="6"/>
        <v>0</v>
      </c>
      <c r="R16" s="120"/>
      <c r="S16" s="120"/>
    </row>
    <row r="17" spans="1:19" ht="15.6" x14ac:dyDescent="0.3">
      <c r="A17" s="365"/>
      <c r="B17" s="152" t="s">
        <v>210</v>
      </c>
      <c r="C17" s="48">
        <v>0</v>
      </c>
      <c r="D17" s="153">
        <f t="shared" si="3"/>
        <v>0</v>
      </c>
      <c r="E17" s="48">
        <v>0</v>
      </c>
      <c r="F17" s="153">
        <f t="shared" si="7"/>
        <v>0</v>
      </c>
      <c r="G17" s="48">
        <v>0</v>
      </c>
      <c r="H17" s="153">
        <f t="shared" si="8"/>
        <v>0</v>
      </c>
      <c r="I17" s="48">
        <v>0</v>
      </c>
      <c r="J17" s="153">
        <f t="shared" si="9"/>
        <v>0</v>
      </c>
      <c r="K17" s="48">
        <v>0</v>
      </c>
      <c r="L17" s="153">
        <f t="shared" si="10"/>
        <v>0</v>
      </c>
      <c r="M17" s="48">
        <v>0</v>
      </c>
      <c r="N17" s="153">
        <f t="shared" si="11"/>
        <v>0</v>
      </c>
      <c r="O17" s="48">
        <v>0</v>
      </c>
      <c r="P17" s="153">
        <f t="shared" ref="P17:P49" si="12">O17*12</f>
        <v>0</v>
      </c>
      <c r="Q17" s="154">
        <f t="shared" si="6"/>
        <v>0</v>
      </c>
      <c r="R17" s="120"/>
      <c r="S17" s="120"/>
    </row>
    <row r="18" spans="1:19" ht="15.6" x14ac:dyDescent="0.3">
      <c r="A18" s="365"/>
      <c r="B18" s="152" t="s">
        <v>211</v>
      </c>
      <c r="C18" s="48">
        <v>0</v>
      </c>
      <c r="D18" s="153">
        <f t="shared" si="3"/>
        <v>0</v>
      </c>
      <c r="E18" s="48">
        <v>0</v>
      </c>
      <c r="F18" s="153">
        <f t="shared" si="7"/>
        <v>0</v>
      </c>
      <c r="G18" s="48">
        <v>0</v>
      </c>
      <c r="H18" s="153">
        <f t="shared" si="8"/>
        <v>0</v>
      </c>
      <c r="I18" s="48">
        <v>0</v>
      </c>
      <c r="J18" s="153">
        <f t="shared" si="9"/>
        <v>0</v>
      </c>
      <c r="K18" s="48">
        <v>0</v>
      </c>
      <c r="L18" s="153">
        <f t="shared" si="10"/>
        <v>0</v>
      </c>
      <c r="M18" s="48">
        <v>0</v>
      </c>
      <c r="N18" s="153">
        <f t="shared" si="11"/>
        <v>0</v>
      </c>
      <c r="O18" s="48">
        <v>0</v>
      </c>
      <c r="P18" s="153">
        <f t="shared" si="12"/>
        <v>0</v>
      </c>
      <c r="Q18" s="154">
        <f t="shared" si="6"/>
        <v>0</v>
      </c>
      <c r="R18" s="120"/>
      <c r="S18" s="120"/>
    </row>
    <row r="19" spans="1:19" ht="15.6" x14ac:dyDescent="0.3">
      <c r="A19" s="365"/>
      <c r="B19" s="152" t="s">
        <v>212</v>
      </c>
      <c r="C19" s="48">
        <v>0</v>
      </c>
      <c r="D19" s="153">
        <f t="shared" si="3"/>
        <v>0</v>
      </c>
      <c r="E19" s="48">
        <v>0</v>
      </c>
      <c r="F19" s="153">
        <f t="shared" si="7"/>
        <v>0</v>
      </c>
      <c r="G19" s="48">
        <v>0</v>
      </c>
      <c r="H19" s="153">
        <f t="shared" si="8"/>
        <v>0</v>
      </c>
      <c r="I19" s="48">
        <v>0</v>
      </c>
      <c r="J19" s="153">
        <f t="shared" si="9"/>
        <v>0</v>
      </c>
      <c r="K19" s="48">
        <v>0</v>
      </c>
      <c r="L19" s="153">
        <f t="shared" si="10"/>
        <v>0</v>
      </c>
      <c r="M19" s="48">
        <v>0</v>
      </c>
      <c r="N19" s="153">
        <f t="shared" si="11"/>
        <v>0</v>
      </c>
      <c r="O19" s="48">
        <v>0</v>
      </c>
      <c r="P19" s="153">
        <f t="shared" si="12"/>
        <v>0</v>
      </c>
      <c r="Q19" s="154">
        <f t="shared" si="6"/>
        <v>0</v>
      </c>
      <c r="R19" s="120"/>
      <c r="S19" s="120"/>
    </row>
    <row r="20" spans="1:19" ht="26.4" x14ac:dyDescent="0.3">
      <c r="A20" s="365"/>
      <c r="B20" s="152" t="s">
        <v>213</v>
      </c>
      <c r="C20" s="48">
        <v>0</v>
      </c>
      <c r="D20" s="153">
        <f t="shared" si="3"/>
        <v>0</v>
      </c>
      <c r="E20" s="48">
        <v>0</v>
      </c>
      <c r="F20" s="153">
        <f t="shared" si="7"/>
        <v>0</v>
      </c>
      <c r="G20" s="48">
        <v>0</v>
      </c>
      <c r="H20" s="153">
        <f t="shared" si="8"/>
        <v>0</v>
      </c>
      <c r="I20" s="48">
        <v>0</v>
      </c>
      <c r="J20" s="153">
        <f t="shared" si="9"/>
        <v>0</v>
      </c>
      <c r="K20" s="48">
        <v>0</v>
      </c>
      <c r="L20" s="153">
        <f t="shared" si="10"/>
        <v>0</v>
      </c>
      <c r="M20" s="48">
        <v>0</v>
      </c>
      <c r="N20" s="153">
        <f t="shared" si="11"/>
        <v>0</v>
      </c>
      <c r="O20" s="48">
        <v>0</v>
      </c>
      <c r="P20" s="153">
        <f t="shared" si="12"/>
        <v>0</v>
      </c>
      <c r="Q20" s="154">
        <f t="shared" si="6"/>
        <v>0</v>
      </c>
      <c r="R20" s="120"/>
      <c r="S20" s="120"/>
    </row>
    <row r="21" spans="1:19" ht="15.6" x14ac:dyDescent="0.3">
      <c r="A21" s="365"/>
      <c r="B21" s="152" t="s">
        <v>214</v>
      </c>
      <c r="C21" s="48">
        <v>0</v>
      </c>
      <c r="D21" s="153">
        <f t="shared" si="3"/>
        <v>0</v>
      </c>
      <c r="E21" s="48">
        <v>0</v>
      </c>
      <c r="F21" s="153">
        <f t="shared" si="7"/>
        <v>0</v>
      </c>
      <c r="G21" s="48">
        <v>0</v>
      </c>
      <c r="H21" s="153">
        <f t="shared" si="8"/>
        <v>0</v>
      </c>
      <c r="I21" s="48">
        <v>0</v>
      </c>
      <c r="J21" s="153">
        <f t="shared" si="9"/>
        <v>0</v>
      </c>
      <c r="K21" s="48">
        <v>0</v>
      </c>
      <c r="L21" s="153">
        <f t="shared" si="10"/>
        <v>0</v>
      </c>
      <c r="M21" s="48">
        <v>0</v>
      </c>
      <c r="N21" s="153">
        <f t="shared" si="11"/>
        <v>0</v>
      </c>
      <c r="O21" s="48">
        <v>0</v>
      </c>
      <c r="P21" s="153">
        <f t="shared" si="12"/>
        <v>0</v>
      </c>
      <c r="Q21" s="154">
        <f t="shared" si="6"/>
        <v>0</v>
      </c>
      <c r="R21" s="120"/>
      <c r="S21" s="120"/>
    </row>
    <row r="22" spans="1:19" ht="15.6" x14ac:dyDescent="0.3">
      <c r="A22" s="365"/>
      <c r="B22" s="152" t="s">
        <v>215</v>
      </c>
      <c r="C22" s="48">
        <v>0</v>
      </c>
      <c r="D22" s="153">
        <f t="shared" si="3"/>
        <v>0</v>
      </c>
      <c r="E22" s="48">
        <v>0</v>
      </c>
      <c r="F22" s="153">
        <f t="shared" si="7"/>
        <v>0</v>
      </c>
      <c r="G22" s="48">
        <v>0</v>
      </c>
      <c r="H22" s="153">
        <f t="shared" si="8"/>
        <v>0</v>
      </c>
      <c r="I22" s="48">
        <v>0</v>
      </c>
      <c r="J22" s="153">
        <f t="shared" si="9"/>
        <v>0</v>
      </c>
      <c r="K22" s="48">
        <v>0</v>
      </c>
      <c r="L22" s="153">
        <f t="shared" si="10"/>
        <v>0</v>
      </c>
      <c r="M22" s="48">
        <v>0</v>
      </c>
      <c r="N22" s="153">
        <f t="shared" si="11"/>
        <v>0</v>
      </c>
      <c r="O22" s="48">
        <v>0</v>
      </c>
      <c r="P22" s="153">
        <f t="shared" si="12"/>
        <v>0</v>
      </c>
      <c r="Q22" s="154">
        <f t="shared" si="6"/>
        <v>0</v>
      </c>
      <c r="R22" s="120"/>
      <c r="S22" s="120"/>
    </row>
    <row r="23" spans="1:19" ht="15.6" x14ac:dyDescent="0.3">
      <c r="A23" s="365"/>
      <c r="B23" s="152" t="s">
        <v>216</v>
      </c>
      <c r="C23" s="48">
        <v>0</v>
      </c>
      <c r="D23" s="153">
        <f t="shared" si="3"/>
        <v>0</v>
      </c>
      <c r="E23" s="48">
        <v>0</v>
      </c>
      <c r="F23" s="153">
        <f t="shared" si="7"/>
        <v>0</v>
      </c>
      <c r="G23" s="48">
        <v>0</v>
      </c>
      <c r="H23" s="153">
        <f t="shared" si="8"/>
        <v>0</v>
      </c>
      <c r="I23" s="48">
        <v>0</v>
      </c>
      <c r="J23" s="153">
        <f t="shared" si="9"/>
        <v>0</v>
      </c>
      <c r="K23" s="48">
        <v>0</v>
      </c>
      <c r="L23" s="153">
        <f t="shared" si="10"/>
        <v>0</v>
      </c>
      <c r="M23" s="48">
        <v>0</v>
      </c>
      <c r="N23" s="153">
        <f t="shared" si="11"/>
        <v>0</v>
      </c>
      <c r="O23" s="48">
        <v>0</v>
      </c>
      <c r="P23" s="153">
        <f t="shared" si="12"/>
        <v>0</v>
      </c>
      <c r="Q23" s="154">
        <f t="shared" si="6"/>
        <v>0</v>
      </c>
      <c r="R23" s="120"/>
      <c r="S23" s="120"/>
    </row>
    <row r="24" spans="1:19" ht="15.6" x14ac:dyDescent="0.3">
      <c r="A24" s="365"/>
      <c r="B24" s="152" t="s">
        <v>217</v>
      </c>
      <c r="C24" s="48">
        <v>0</v>
      </c>
      <c r="D24" s="153">
        <f t="shared" si="3"/>
        <v>0</v>
      </c>
      <c r="E24" s="48">
        <v>0</v>
      </c>
      <c r="F24" s="153">
        <f t="shared" si="7"/>
        <v>0</v>
      </c>
      <c r="G24" s="48">
        <v>0</v>
      </c>
      <c r="H24" s="153">
        <f t="shared" si="8"/>
        <v>0</v>
      </c>
      <c r="I24" s="48">
        <v>0</v>
      </c>
      <c r="J24" s="153">
        <f t="shared" si="9"/>
        <v>0</v>
      </c>
      <c r="K24" s="48">
        <v>0</v>
      </c>
      <c r="L24" s="153">
        <f t="shared" si="10"/>
        <v>0</v>
      </c>
      <c r="M24" s="48">
        <v>0</v>
      </c>
      <c r="N24" s="153">
        <f t="shared" si="11"/>
        <v>0</v>
      </c>
      <c r="O24" s="48">
        <v>0</v>
      </c>
      <c r="P24" s="153">
        <f t="shared" si="12"/>
        <v>0</v>
      </c>
      <c r="Q24" s="154">
        <f t="shared" si="6"/>
        <v>0</v>
      </c>
      <c r="R24" s="120"/>
      <c r="S24" s="120"/>
    </row>
    <row r="25" spans="1:19" ht="15.6" x14ac:dyDescent="0.3">
      <c r="A25" s="365"/>
      <c r="B25" s="152" t="s">
        <v>218</v>
      </c>
      <c r="C25" s="48">
        <v>0</v>
      </c>
      <c r="D25" s="153">
        <f t="shared" si="3"/>
        <v>0</v>
      </c>
      <c r="E25" s="48">
        <v>0</v>
      </c>
      <c r="F25" s="153">
        <f t="shared" si="7"/>
        <v>0</v>
      </c>
      <c r="G25" s="48">
        <v>0</v>
      </c>
      <c r="H25" s="153">
        <f t="shared" si="8"/>
        <v>0</v>
      </c>
      <c r="I25" s="48">
        <v>0</v>
      </c>
      <c r="J25" s="153">
        <f t="shared" si="9"/>
        <v>0</v>
      </c>
      <c r="K25" s="48">
        <v>0</v>
      </c>
      <c r="L25" s="153">
        <f t="shared" si="10"/>
        <v>0</v>
      </c>
      <c r="M25" s="48">
        <v>0</v>
      </c>
      <c r="N25" s="153">
        <f t="shared" si="11"/>
        <v>0</v>
      </c>
      <c r="O25" s="48">
        <v>0</v>
      </c>
      <c r="P25" s="153">
        <f t="shared" si="12"/>
        <v>0</v>
      </c>
      <c r="Q25" s="154">
        <f t="shared" si="6"/>
        <v>0</v>
      </c>
      <c r="R25" s="120"/>
      <c r="S25" s="120"/>
    </row>
    <row r="26" spans="1:19" ht="15.6" x14ac:dyDescent="0.3">
      <c r="A26" s="365"/>
      <c r="B26" s="152" t="s">
        <v>219</v>
      </c>
      <c r="C26" s="48">
        <v>0</v>
      </c>
      <c r="D26" s="153">
        <f t="shared" si="3"/>
        <v>0</v>
      </c>
      <c r="E26" s="48">
        <v>0</v>
      </c>
      <c r="F26" s="153">
        <f t="shared" si="7"/>
        <v>0</v>
      </c>
      <c r="G26" s="48">
        <v>0</v>
      </c>
      <c r="H26" s="153">
        <f t="shared" si="8"/>
        <v>0</v>
      </c>
      <c r="I26" s="48">
        <v>0</v>
      </c>
      <c r="J26" s="153">
        <f t="shared" si="9"/>
        <v>0</v>
      </c>
      <c r="K26" s="48">
        <v>0</v>
      </c>
      <c r="L26" s="153">
        <f t="shared" si="10"/>
        <v>0</v>
      </c>
      <c r="M26" s="48">
        <v>0</v>
      </c>
      <c r="N26" s="153">
        <f t="shared" si="11"/>
        <v>0</v>
      </c>
      <c r="O26" s="48">
        <v>0</v>
      </c>
      <c r="P26" s="153">
        <f t="shared" si="12"/>
        <v>0</v>
      </c>
      <c r="Q26" s="154">
        <f t="shared" si="6"/>
        <v>0</v>
      </c>
      <c r="R26" s="120"/>
      <c r="S26" s="120"/>
    </row>
    <row r="27" spans="1:19" ht="15.6" x14ac:dyDescent="0.3">
      <c r="A27" s="365"/>
      <c r="B27" s="152" t="s">
        <v>220</v>
      </c>
      <c r="C27" s="48">
        <v>0</v>
      </c>
      <c r="D27" s="153">
        <f t="shared" si="3"/>
        <v>0</v>
      </c>
      <c r="E27" s="48">
        <v>0</v>
      </c>
      <c r="F27" s="153">
        <f t="shared" si="7"/>
        <v>0</v>
      </c>
      <c r="G27" s="48">
        <v>0</v>
      </c>
      <c r="H27" s="153">
        <f t="shared" si="8"/>
        <v>0</v>
      </c>
      <c r="I27" s="48">
        <v>0</v>
      </c>
      <c r="J27" s="153">
        <f t="shared" si="9"/>
        <v>0</v>
      </c>
      <c r="K27" s="48">
        <v>0</v>
      </c>
      <c r="L27" s="153">
        <f t="shared" si="10"/>
        <v>0</v>
      </c>
      <c r="M27" s="48">
        <v>0</v>
      </c>
      <c r="N27" s="153">
        <f t="shared" si="11"/>
        <v>0</v>
      </c>
      <c r="O27" s="48">
        <v>0</v>
      </c>
      <c r="P27" s="153">
        <f t="shared" si="12"/>
        <v>0</v>
      </c>
      <c r="Q27" s="154">
        <f t="shared" si="6"/>
        <v>0</v>
      </c>
      <c r="R27" s="120"/>
      <c r="S27" s="120"/>
    </row>
    <row r="28" spans="1:19" ht="15.6" x14ac:dyDescent="0.3">
      <c r="A28" s="365"/>
      <c r="B28" s="152" t="s">
        <v>221</v>
      </c>
      <c r="C28" s="48">
        <v>0</v>
      </c>
      <c r="D28" s="153">
        <f t="shared" si="3"/>
        <v>0</v>
      </c>
      <c r="E28" s="48">
        <v>0</v>
      </c>
      <c r="F28" s="153">
        <f t="shared" si="7"/>
        <v>0</v>
      </c>
      <c r="G28" s="48">
        <v>0</v>
      </c>
      <c r="H28" s="153">
        <f t="shared" si="8"/>
        <v>0</v>
      </c>
      <c r="I28" s="48">
        <v>0</v>
      </c>
      <c r="J28" s="153">
        <f t="shared" si="9"/>
        <v>0</v>
      </c>
      <c r="K28" s="48">
        <v>0</v>
      </c>
      <c r="L28" s="153">
        <f t="shared" si="10"/>
        <v>0</v>
      </c>
      <c r="M28" s="48">
        <v>0</v>
      </c>
      <c r="N28" s="153">
        <f t="shared" si="11"/>
        <v>0</v>
      </c>
      <c r="O28" s="48">
        <v>0</v>
      </c>
      <c r="P28" s="153">
        <f t="shared" si="12"/>
        <v>0</v>
      </c>
      <c r="Q28" s="154">
        <f t="shared" si="6"/>
        <v>0</v>
      </c>
      <c r="R28" s="120"/>
      <c r="S28" s="120"/>
    </row>
    <row r="29" spans="1:19" ht="26.4" x14ac:dyDescent="0.3">
      <c r="A29" s="365"/>
      <c r="B29" s="152" t="s">
        <v>222</v>
      </c>
      <c r="C29" s="48">
        <v>0</v>
      </c>
      <c r="D29" s="153">
        <f t="shared" si="3"/>
        <v>0</v>
      </c>
      <c r="E29" s="48">
        <v>0</v>
      </c>
      <c r="F29" s="153">
        <f t="shared" si="7"/>
        <v>0</v>
      </c>
      <c r="G29" s="48">
        <v>0</v>
      </c>
      <c r="H29" s="153">
        <f t="shared" si="8"/>
        <v>0</v>
      </c>
      <c r="I29" s="48">
        <v>0</v>
      </c>
      <c r="J29" s="153">
        <f t="shared" si="9"/>
        <v>0</v>
      </c>
      <c r="K29" s="48">
        <v>0</v>
      </c>
      <c r="L29" s="153">
        <f t="shared" si="10"/>
        <v>0</v>
      </c>
      <c r="M29" s="48">
        <v>0</v>
      </c>
      <c r="N29" s="153">
        <f t="shared" si="11"/>
        <v>0</v>
      </c>
      <c r="O29" s="48">
        <v>0</v>
      </c>
      <c r="P29" s="153">
        <f t="shared" si="12"/>
        <v>0</v>
      </c>
      <c r="Q29" s="154">
        <f t="shared" si="6"/>
        <v>0</v>
      </c>
      <c r="R29" s="120"/>
      <c r="S29" s="120"/>
    </row>
    <row r="30" spans="1:19" ht="15.6" x14ac:dyDescent="0.3">
      <c r="A30" s="365"/>
      <c r="B30" s="152" t="s">
        <v>223</v>
      </c>
      <c r="C30" s="48">
        <v>0</v>
      </c>
      <c r="D30" s="153">
        <f t="shared" si="3"/>
        <v>0</v>
      </c>
      <c r="E30" s="48">
        <v>0</v>
      </c>
      <c r="F30" s="153">
        <f t="shared" si="7"/>
        <v>0</v>
      </c>
      <c r="G30" s="48">
        <v>0</v>
      </c>
      <c r="H30" s="153">
        <f t="shared" si="8"/>
        <v>0</v>
      </c>
      <c r="I30" s="48">
        <v>0</v>
      </c>
      <c r="J30" s="153">
        <f t="shared" si="9"/>
        <v>0</v>
      </c>
      <c r="K30" s="48">
        <v>0</v>
      </c>
      <c r="L30" s="153">
        <f t="shared" si="10"/>
        <v>0</v>
      </c>
      <c r="M30" s="48">
        <v>0</v>
      </c>
      <c r="N30" s="153">
        <f t="shared" si="11"/>
        <v>0</v>
      </c>
      <c r="O30" s="48">
        <v>0</v>
      </c>
      <c r="P30" s="153">
        <f t="shared" si="12"/>
        <v>0</v>
      </c>
      <c r="Q30" s="154">
        <f t="shared" si="6"/>
        <v>0</v>
      </c>
      <c r="R30" s="120"/>
      <c r="S30" s="120"/>
    </row>
    <row r="31" spans="1:19" ht="15.6" x14ac:dyDescent="0.3">
      <c r="A31" s="365"/>
      <c r="B31" s="152" t="s">
        <v>224</v>
      </c>
      <c r="C31" s="48">
        <v>0</v>
      </c>
      <c r="D31" s="153">
        <f t="shared" si="3"/>
        <v>0</v>
      </c>
      <c r="E31" s="48">
        <v>0</v>
      </c>
      <c r="F31" s="153">
        <f t="shared" si="7"/>
        <v>0</v>
      </c>
      <c r="G31" s="48">
        <v>0</v>
      </c>
      <c r="H31" s="153">
        <f t="shared" si="8"/>
        <v>0</v>
      </c>
      <c r="I31" s="48">
        <v>0</v>
      </c>
      <c r="J31" s="153">
        <f t="shared" si="9"/>
        <v>0</v>
      </c>
      <c r="K31" s="48">
        <v>0</v>
      </c>
      <c r="L31" s="153">
        <f t="shared" si="10"/>
        <v>0</v>
      </c>
      <c r="M31" s="48">
        <v>0</v>
      </c>
      <c r="N31" s="153">
        <f t="shared" si="11"/>
        <v>0</v>
      </c>
      <c r="O31" s="48">
        <v>0</v>
      </c>
      <c r="P31" s="153">
        <f t="shared" si="12"/>
        <v>0</v>
      </c>
      <c r="Q31" s="154">
        <f t="shared" si="6"/>
        <v>0</v>
      </c>
      <c r="R31" s="120"/>
      <c r="S31" s="120"/>
    </row>
    <row r="32" spans="1:19" ht="15.6" x14ac:dyDescent="0.3">
      <c r="A32" s="365"/>
      <c r="B32" s="152" t="s">
        <v>225</v>
      </c>
      <c r="C32" s="48">
        <v>0</v>
      </c>
      <c r="D32" s="153">
        <f t="shared" si="3"/>
        <v>0</v>
      </c>
      <c r="E32" s="48">
        <v>0</v>
      </c>
      <c r="F32" s="153">
        <f t="shared" si="7"/>
        <v>0</v>
      </c>
      <c r="G32" s="48">
        <v>0</v>
      </c>
      <c r="H32" s="153">
        <f t="shared" si="8"/>
        <v>0</v>
      </c>
      <c r="I32" s="48">
        <v>0</v>
      </c>
      <c r="J32" s="153">
        <f t="shared" si="9"/>
        <v>0</v>
      </c>
      <c r="K32" s="48">
        <v>0</v>
      </c>
      <c r="L32" s="153">
        <f t="shared" si="10"/>
        <v>0</v>
      </c>
      <c r="M32" s="48">
        <v>0</v>
      </c>
      <c r="N32" s="153">
        <f t="shared" si="11"/>
        <v>0</v>
      </c>
      <c r="O32" s="48">
        <v>0</v>
      </c>
      <c r="P32" s="153">
        <f t="shared" si="12"/>
        <v>0</v>
      </c>
      <c r="Q32" s="154">
        <f t="shared" si="6"/>
        <v>0</v>
      </c>
      <c r="R32" s="120"/>
      <c r="S32" s="120"/>
    </row>
    <row r="33" spans="1:19" ht="26.4" x14ac:dyDescent="0.3">
      <c r="A33" s="365"/>
      <c r="B33" s="152" t="s">
        <v>226</v>
      </c>
      <c r="C33" s="48">
        <v>0</v>
      </c>
      <c r="D33" s="153">
        <f t="shared" si="3"/>
        <v>0</v>
      </c>
      <c r="E33" s="48">
        <v>0</v>
      </c>
      <c r="F33" s="153">
        <f t="shared" si="7"/>
        <v>0</v>
      </c>
      <c r="G33" s="48">
        <v>0</v>
      </c>
      <c r="H33" s="153">
        <f t="shared" si="8"/>
        <v>0</v>
      </c>
      <c r="I33" s="48">
        <v>0</v>
      </c>
      <c r="J33" s="153">
        <f t="shared" si="9"/>
        <v>0</v>
      </c>
      <c r="K33" s="48">
        <v>0</v>
      </c>
      <c r="L33" s="153">
        <f t="shared" si="10"/>
        <v>0</v>
      </c>
      <c r="M33" s="48">
        <v>0</v>
      </c>
      <c r="N33" s="153">
        <f t="shared" si="11"/>
        <v>0</v>
      </c>
      <c r="O33" s="48">
        <v>0</v>
      </c>
      <c r="P33" s="153">
        <f t="shared" si="12"/>
        <v>0</v>
      </c>
      <c r="Q33" s="154">
        <f t="shared" si="6"/>
        <v>0</v>
      </c>
      <c r="R33" s="120"/>
      <c r="S33" s="120"/>
    </row>
    <row r="34" spans="1:19" ht="15.6" x14ac:dyDescent="0.3">
      <c r="A34" s="365"/>
      <c r="B34" s="152" t="s">
        <v>227</v>
      </c>
      <c r="C34" s="48">
        <v>0</v>
      </c>
      <c r="D34" s="153">
        <f t="shared" si="3"/>
        <v>0</v>
      </c>
      <c r="E34" s="48">
        <v>0</v>
      </c>
      <c r="F34" s="153">
        <f t="shared" si="7"/>
        <v>0</v>
      </c>
      <c r="G34" s="48">
        <v>0</v>
      </c>
      <c r="H34" s="153">
        <f t="shared" si="8"/>
        <v>0</v>
      </c>
      <c r="I34" s="48">
        <v>0</v>
      </c>
      <c r="J34" s="153">
        <f t="shared" si="9"/>
        <v>0</v>
      </c>
      <c r="K34" s="48">
        <v>0</v>
      </c>
      <c r="L34" s="153">
        <f t="shared" si="10"/>
        <v>0</v>
      </c>
      <c r="M34" s="48">
        <v>0</v>
      </c>
      <c r="N34" s="153">
        <f t="shared" si="11"/>
        <v>0</v>
      </c>
      <c r="O34" s="48">
        <v>0</v>
      </c>
      <c r="P34" s="153">
        <f t="shared" si="12"/>
        <v>0</v>
      </c>
      <c r="Q34" s="154">
        <f t="shared" si="6"/>
        <v>0</v>
      </c>
      <c r="R34" s="120"/>
      <c r="S34" s="120"/>
    </row>
    <row r="35" spans="1:19" ht="15.6" x14ac:dyDescent="0.3">
      <c r="A35" s="365"/>
      <c r="B35" s="152" t="s">
        <v>228</v>
      </c>
      <c r="C35" s="48">
        <v>0</v>
      </c>
      <c r="D35" s="153">
        <f t="shared" si="3"/>
        <v>0</v>
      </c>
      <c r="E35" s="48">
        <v>0</v>
      </c>
      <c r="F35" s="153">
        <f t="shared" si="7"/>
        <v>0</v>
      </c>
      <c r="G35" s="48">
        <v>0</v>
      </c>
      <c r="H35" s="153">
        <f t="shared" si="8"/>
        <v>0</v>
      </c>
      <c r="I35" s="48">
        <v>0</v>
      </c>
      <c r="J35" s="153">
        <f t="shared" si="9"/>
        <v>0</v>
      </c>
      <c r="K35" s="48">
        <v>0</v>
      </c>
      <c r="L35" s="153">
        <f t="shared" si="10"/>
        <v>0</v>
      </c>
      <c r="M35" s="48">
        <v>0</v>
      </c>
      <c r="N35" s="153">
        <f t="shared" si="11"/>
        <v>0</v>
      </c>
      <c r="O35" s="48">
        <v>0</v>
      </c>
      <c r="P35" s="153">
        <f t="shared" si="12"/>
        <v>0</v>
      </c>
      <c r="Q35" s="154">
        <f t="shared" si="6"/>
        <v>0</v>
      </c>
      <c r="R35" s="120"/>
      <c r="S35" s="120"/>
    </row>
    <row r="36" spans="1:19" ht="15.75" customHeight="1" x14ac:dyDescent="0.3">
      <c r="A36" s="365"/>
      <c r="B36" s="152" t="s">
        <v>229</v>
      </c>
      <c r="C36" s="48">
        <v>0</v>
      </c>
      <c r="D36" s="153">
        <f t="shared" si="3"/>
        <v>0</v>
      </c>
      <c r="E36" s="48">
        <v>0</v>
      </c>
      <c r="F36" s="153">
        <f t="shared" si="7"/>
        <v>0</v>
      </c>
      <c r="G36" s="48">
        <v>0</v>
      </c>
      <c r="H36" s="153">
        <f t="shared" si="8"/>
        <v>0</v>
      </c>
      <c r="I36" s="48">
        <v>0</v>
      </c>
      <c r="J36" s="153">
        <f t="shared" si="9"/>
        <v>0</v>
      </c>
      <c r="K36" s="48">
        <v>0</v>
      </c>
      <c r="L36" s="153">
        <f t="shared" si="10"/>
        <v>0</v>
      </c>
      <c r="M36" s="48">
        <v>0</v>
      </c>
      <c r="N36" s="153">
        <f t="shared" si="11"/>
        <v>0</v>
      </c>
      <c r="O36" s="48">
        <v>0</v>
      </c>
      <c r="P36" s="153">
        <f t="shared" si="12"/>
        <v>0</v>
      </c>
      <c r="Q36" s="154">
        <f t="shared" si="6"/>
        <v>0</v>
      </c>
      <c r="R36" s="120"/>
      <c r="S36" s="120"/>
    </row>
    <row r="37" spans="1:19" ht="20.100000000000001" customHeight="1" x14ac:dyDescent="0.3">
      <c r="A37" s="365"/>
      <c r="B37" s="152" t="s">
        <v>230</v>
      </c>
      <c r="C37" s="48">
        <v>0</v>
      </c>
      <c r="D37" s="153">
        <f t="shared" si="3"/>
        <v>0</v>
      </c>
      <c r="E37" s="48">
        <v>0</v>
      </c>
      <c r="F37" s="153">
        <f t="shared" si="7"/>
        <v>0</v>
      </c>
      <c r="G37" s="48">
        <v>0</v>
      </c>
      <c r="H37" s="153">
        <f t="shared" si="8"/>
        <v>0</v>
      </c>
      <c r="I37" s="48">
        <v>0</v>
      </c>
      <c r="J37" s="153">
        <f t="shared" si="9"/>
        <v>0</v>
      </c>
      <c r="K37" s="48">
        <v>0</v>
      </c>
      <c r="L37" s="153">
        <f t="shared" si="10"/>
        <v>0</v>
      </c>
      <c r="M37" s="48">
        <v>0</v>
      </c>
      <c r="N37" s="153">
        <f t="shared" si="11"/>
        <v>0</v>
      </c>
      <c r="O37" s="48">
        <v>0</v>
      </c>
      <c r="P37" s="153">
        <f t="shared" si="12"/>
        <v>0</v>
      </c>
      <c r="Q37" s="154">
        <f t="shared" si="6"/>
        <v>0</v>
      </c>
      <c r="R37" s="120"/>
      <c r="S37" s="120"/>
    </row>
    <row r="38" spans="1:19" ht="15.6" x14ac:dyDescent="0.3">
      <c r="A38" s="365"/>
      <c r="B38" s="152" t="s">
        <v>231</v>
      </c>
      <c r="C38" s="48">
        <v>0</v>
      </c>
      <c r="D38" s="153">
        <f t="shared" si="3"/>
        <v>0</v>
      </c>
      <c r="E38" s="48">
        <v>0</v>
      </c>
      <c r="F38" s="153">
        <f t="shared" si="7"/>
        <v>0</v>
      </c>
      <c r="G38" s="48">
        <v>0</v>
      </c>
      <c r="H38" s="153">
        <f t="shared" si="8"/>
        <v>0</v>
      </c>
      <c r="I38" s="48">
        <v>0</v>
      </c>
      <c r="J38" s="153">
        <f t="shared" si="9"/>
        <v>0</v>
      </c>
      <c r="K38" s="48">
        <v>0</v>
      </c>
      <c r="L38" s="153">
        <f t="shared" si="10"/>
        <v>0</v>
      </c>
      <c r="M38" s="48">
        <v>0</v>
      </c>
      <c r="N38" s="153">
        <f t="shared" si="11"/>
        <v>0</v>
      </c>
      <c r="O38" s="48">
        <v>0</v>
      </c>
      <c r="P38" s="153">
        <f t="shared" si="12"/>
        <v>0</v>
      </c>
      <c r="Q38" s="154">
        <f t="shared" si="6"/>
        <v>0</v>
      </c>
      <c r="R38" s="120"/>
      <c r="S38" s="120"/>
    </row>
    <row r="39" spans="1:19" ht="15.6" x14ac:dyDescent="0.3">
      <c r="A39" s="365"/>
      <c r="B39" s="152" t="s">
        <v>232</v>
      </c>
      <c r="C39" s="48">
        <v>0</v>
      </c>
      <c r="D39" s="153">
        <f t="shared" si="3"/>
        <v>0</v>
      </c>
      <c r="E39" s="48">
        <v>0</v>
      </c>
      <c r="F39" s="153">
        <f t="shared" si="7"/>
        <v>0</v>
      </c>
      <c r="G39" s="48">
        <v>0</v>
      </c>
      <c r="H39" s="153">
        <f t="shared" si="8"/>
        <v>0</v>
      </c>
      <c r="I39" s="48">
        <v>0</v>
      </c>
      <c r="J39" s="153">
        <f t="shared" si="9"/>
        <v>0</v>
      </c>
      <c r="K39" s="48">
        <v>0</v>
      </c>
      <c r="L39" s="153">
        <f t="shared" si="10"/>
        <v>0</v>
      </c>
      <c r="M39" s="48">
        <v>0</v>
      </c>
      <c r="N39" s="153">
        <f t="shared" si="11"/>
        <v>0</v>
      </c>
      <c r="O39" s="48">
        <v>0</v>
      </c>
      <c r="P39" s="153">
        <f t="shared" si="12"/>
        <v>0</v>
      </c>
      <c r="Q39" s="154">
        <f t="shared" si="6"/>
        <v>0</v>
      </c>
      <c r="R39" s="120"/>
      <c r="S39" s="120"/>
    </row>
    <row r="40" spans="1:19" ht="15.6" x14ac:dyDescent="0.3">
      <c r="A40" s="365"/>
      <c r="B40" s="152" t="s">
        <v>233</v>
      </c>
      <c r="C40" s="48">
        <v>0</v>
      </c>
      <c r="D40" s="153">
        <f t="shared" si="3"/>
        <v>0</v>
      </c>
      <c r="E40" s="48">
        <v>0</v>
      </c>
      <c r="F40" s="153">
        <f t="shared" si="7"/>
        <v>0</v>
      </c>
      <c r="G40" s="48">
        <v>0</v>
      </c>
      <c r="H40" s="153">
        <f t="shared" si="8"/>
        <v>0</v>
      </c>
      <c r="I40" s="48">
        <v>0</v>
      </c>
      <c r="J40" s="153">
        <f t="shared" si="9"/>
        <v>0</v>
      </c>
      <c r="K40" s="48">
        <v>0</v>
      </c>
      <c r="L40" s="153">
        <f t="shared" si="10"/>
        <v>0</v>
      </c>
      <c r="M40" s="48">
        <v>0</v>
      </c>
      <c r="N40" s="153">
        <f t="shared" si="11"/>
        <v>0</v>
      </c>
      <c r="O40" s="48">
        <v>0</v>
      </c>
      <c r="P40" s="153">
        <f t="shared" si="12"/>
        <v>0</v>
      </c>
      <c r="Q40" s="154">
        <f t="shared" si="6"/>
        <v>0</v>
      </c>
      <c r="R40" s="120"/>
      <c r="S40" s="120"/>
    </row>
    <row r="41" spans="1:19" ht="15.6" x14ac:dyDescent="0.3">
      <c r="A41" s="365"/>
      <c r="B41" s="152" t="s">
        <v>234</v>
      </c>
      <c r="C41" s="48">
        <v>0</v>
      </c>
      <c r="D41" s="153">
        <f t="shared" si="3"/>
        <v>0</v>
      </c>
      <c r="E41" s="48">
        <v>0</v>
      </c>
      <c r="F41" s="153">
        <f t="shared" si="7"/>
        <v>0</v>
      </c>
      <c r="G41" s="48">
        <v>0</v>
      </c>
      <c r="H41" s="153">
        <f t="shared" si="8"/>
        <v>0</v>
      </c>
      <c r="I41" s="48">
        <v>0</v>
      </c>
      <c r="J41" s="153">
        <f t="shared" si="9"/>
        <v>0</v>
      </c>
      <c r="K41" s="48">
        <v>0</v>
      </c>
      <c r="L41" s="153">
        <f t="shared" si="10"/>
        <v>0</v>
      </c>
      <c r="M41" s="48">
        <v>0</v>
      </c>
      <c r="N41" s="153">
        <f t="shared" si="11"/>
        <v>0</v>
      </c>
      <c r="O41" s="48">
        <v>0</v>
      </c>
      <c r="P41" s="153">
        <f t="shared" si="12"/>
        <v>0</v>
      </c>
      <c r="Q41" s="154">
        <f t="shared" si="6"/>
        <v>0</v>
      </c>
      <c r="R41" s="120"/>
      <c r="S41" s="120"/>
    </row>
    <row r="42" spans="1:19" ht="15.6" x14ac:dyDescent="0.3">
      <c r="A42" s="365"/>
      <c r="B42" s="152" t="s">
        <v>235</v>
      </c>
      <c r="C42" s="48">
        <v>0</v>
      </c>
      <c r="D42" s="153">
        <f t="shared" si="3"/>
        <v>0</v>
      </c>
      <c r="E42" s="48">
        <v>0</v>
      </c>
      <c r="F42" s="153">
        <f t="shared" si="7"/>
        <v>0</v>
      </c>
      <c r="G42" s="48">
        <v>0</v>
      </c>
      <c r="H42" s="153">
        <f t="shared" si="8"/>
        <v>0</v>
      </c>
      <c r="I42" s="48">
        <v>0</v>
      </c>
      <c r="J42" s="153">
        <f t="shared" si="9"/>
        <v>0</v>
      </c>
      <c r="K42" s="48">
        <v>0</v>
      </c>
      <c r="L42" s="153">
        <f t="shared" si="10"/>
        <v>0</v>
      </c>
      <c r="M42" s="48">
        <v>0</v>
      </c>
      <c r="N42" s="153">
        <f t="shared" si="11"/>
        <v>0</v>
      </c>
      <c r="O42" s="48">
        <v>0</v>
      </c>
      <c r="P42" s="153">
        <f t="shared" si="12"/>
        <v>0</v>
      </c>
      <c r="Q42" s="154">
        <f t="shared" si="6"/>
        <v>0</v>
      </c>
      <c r="R42" s="120"/>
      <c r="S42" s="120"/>
    </row>
    <row r="43" spans="1:19" ht="20.100000000000001" customHeight="1" x14ac:dyDescent="0.3">
      <c r="A43" s="365"/>
      <c r="B43" s="152" t="s">
        <v>236</v>
      </c>
      <c r="C43" s="48">
        <v>0</v>
      </c>
      <c r="D43" s="153">
        <f t="shared" si="3"/>
        <v>0</v>
      </c>
      <c r="E43" s="48">
        <v>0</v>
      </c>
      <c r="F43" s="153">
        <f t="shared" si="7"/>
        <v>0</v>
      </c>
      <c r="G43" s="48">
        <v>0</v>
      </c>
      <c r="H43" s="153">
        <f t="shared" si="8"/>
        <v>0</v>
      </c>
      <c r="I43" s="48">
        <v>0</v>
      </c>
      <c r="J43" s="153">
        <f t="shared" si="9"/>
        <v>0</v>
      </c>
      <c r="K43" s="48">
        <v>0</v>
      </c>
      <c r="L43" s="153">
        <f t="shared" si="10"/>
        <v>0</v>
      </c>
      <c r="M43" s="48">
        <v>0</v>
      </c>
      <c r="N43" s="153">
        <f t="shared" si="11"/>
        <v>0</v>
      </c>
      <c r="O43" s="48">
        <v>0</v>
      </c>
      <c r="P43" s="153">
        <f t="shared" si="12"/>
        <v>0</v>
      </c>
      <c r="Q43" s="154">
        <f t="shared" si="6"/>
        <v>0</v>
      </c>
      <c r="R43" s="120"/>
      <c r="S43" s="120"/>
    </row>
    <row r="44" spans="1:19" ht="15.6" x14ac:dyDescent="0.3">
      <c r="A44" s="365"/>
      <c r="B44" s="152" t="s">
        <v>237</v>
      </c>
      <c r="C44" s="48">
        <v>0</v>
      </c>
      <c r="D44" s="153">
        <f t="shared" si="3"/>
        <v>0</v>
      </c>
      <c r="E44" s="48">
        <v>0</v>
      </c>
      <c r="F44" s="153">
        <f t="shared" si="7"/>
        <v>0</v>
      </c>
      <c r="G44" s="48">
        <v>0</v>
      </c>
      <c r="H44" s="153">
        <f t="shared" si="8"/>
        <v>0</v>
      </c>
      <c r="I44" s="48">
        <v>0</v>
      </c>
      <c r="J44" s="153">
        <f t="shared" si="9"/>
        <v>0</v>
      </c>
      <c r="K44" s="48">
        <v>0</v>
      </c>
      <c r="L44" s="153">
        <f t="shared" si="10"/>
        <v>0</v>
      </c>
      <c r="M44" s="48">
        <v>0</v>
      </c>
      <c r="N44" s="153">
        <f t="shared" si="11"/>
        <v>0</v>
      </c>
      <c r="O44" s="48">
        <v>0</v>
      </c>
      <c r="P44" s="153">
        <f t="shared" si="12"/>
        <v>0</v>
      </c>
      <c r="Q44" s="154">
        <f t="shared" si="6"/>
        <v>0</v>
      </c>
      <c r="R44" s="120"/>
      <c r="S44" s="120"/>
    </row>
    <row r="45" spans="1:19" ht="20.100000000000001" customHeight="1" x14ac:dyDescent="0.3">
      <c r="A45" s="365"/>
      <c r="B45" s="152" t="s">
        <v>238</v>
      </c>
      <c r="C45" s="48">
        <v>0</v>
      </c>
      <c r="D45" s="153">
        <f t="shared" si="3"/>
        <v>0</v>
      </c>
      <c r="E45" s="48">
        <v>0</v>
      </c>
      <c r="F45" s="153">
        <f t="shared" si="7"/>
        <v>0</v>
      </c>
      <c r="G45" s="48">
        <v>0</v>
      </c>
      <c r="H45" s="153">
        <f t="shared" si="8"/>
        <v>0</v>
      </c>
      <c r="I45" s="48">
        <v>0</v>
      </c>
      <c r="J45" s="153">
        <f t="shared" si="9"/>
        <v>0</v>
      </c>
      <c r="K45" s="48">
        <v>0</v>
      </c>
      <c r="L45" s="153">
        <f t="shared" si="10"/>
        <v>0</v>
      </c>
      <c r="M45" s="48">
        <v>0</v>
      </c>
      <c r="N45" s="153">
        <f t="shared" si="11"/>
        <v>0</v>
      </c>
      <c r="O45" s="48">
        <v>0</v>
      </c>
      <c r="P45" s="153">
        <f t="shared" si="12"/>
        <v>0</v>
      </c>
      <c r="Q45" s="154">
        <f t="shared" si="6"/>
        <v>0</v>
      </c>
      <c r="R45" s="120"/>
      <c r="S45" s="120"/>
    </row>
    <row r="46" spans="1:19" ht="20.100000000000001" customHeight="1" x14ac:dyDescent="0.3">
      <c r="A46" s="365"/>
      <c r="B46" s="152" t="s">
        <v>239</v>
      </c>
      <c r="C46" s="48">
        <v>0</v>
      </c>
      <c r="D46" s="153">
        <f t="shared" si="3"/>
        <v>0</v>
      </c>
      <c r="E46" s="48">
        <v>0</v>
      </c>
      <c r="F46" s="153">
        <f t="shared" si="7"/>
        <v>0</v>
      </c>
      <c r="G46" s="48">
        <v>0</v>
      </c>
      <c r="H46" s="153">
        <f t="shared" si="8"/>
        <v>0</v>
      </c>
      <c r="I46" s="48">
        <v>0</v>
      </c>
      <c r="J46" s="153">
        <f t="shared" si="9"/>
        <v>0</v>
      </c>
      <c r="K46" s="48">
        <v>0</v>
      </c>
      <c r="L46" s="153">
        <f t="shared" si="10"/>
        <v>0</v>
      </c>
      <c r="M46" s="48">
        <v>0</v>
      </c>
      <c r="N46" s="153">
        <f t="shared" si="11"/>
        <v>0</v>
      </c>
      <c r="O46" s="48">
        <v>0</v>
      </c>
      <c r="P46" s="153">
        <f t="shared" si="12"/>
        <v>0</v>
      </c>
      <c r="Q46" s="154">
        <f t="shared" si="6"/>
        <v>0</v>
      </c>
      <c r="R46" s="120"/>
      <c r="S46" s="120"/>
    </row>
    <row r="47" spans="1:19" ht="20.100000000000001" customHeight="1" x14ac:dyDescent="0.3">
      <c r="A47" s="365"/>
      <c r="B47" s="152" t="s">
        <v>240</v>
      </c>
      <c r="C47" s="48">
        <v>0</v>
      </c>
      <c r="D47" s="153">
        <f t="shared" si="3"/>
        <v>0</v>
      </c>
      <c r="E47" s="48">
        <v>0</v>
      </c>
      <c r="F47" s="153">
        <f t="shared" si="7"/>
        <v>0</v>
      </c>
      <c r="G47" s="48">
        <v>0</v>
      </c>
      <c r="H47" s="153">
        <f t="shared" si="8"/>
        <v>0</v>
      </c>
      <c r="I47" s="48">
        <v>0</v>
      </c>
      <c r="J47" s="153">
        <f t="shared" si="9"/>
        <v>0</v>
      </c>
      <c r="K47" s="48">
        <v>0</v>
      </c>
      <c r="L47" s="153">
        <f t="shared" si="10"/>
        <v>0</v>
      </c>
      <c r="M47" s="48">
        <v>0</v>
      </c>
      <c r="N47" s="153">
        <f t="shared" si="11"/>
        <v>0</v>
      </c>
      <c r="O47" s="48">
        <v>0</v>
      </c>
      <c r="P47" s="153">
        <f t="shared" si="12"/>
        <v>0</v>
      </c>
      <c r="Q47" s="154">
        <f t="shared" si="6"/>
        <v>0</v>
      </c>
      <c r="R47" s="120"/>
      <c r="S47" s="120"/>
    </row>
    <row r="48" spans="1:19" ht="20.100000000000001" customHeight="1" x14ac:dyDescent="0.3">
      <c r="A48" s="365"/>
      <c r="B48" s="152" t="s">
        <v>241</v>
      </c>
      <c r="C48" s="48">
        <v>0</v>
      </c>
      <c r="D48" s="153">
        <f t="shared" si="3"/>
        <v>0</v>
      </c>
      <c r="E48" s="48">
        <v>0</v>
      </c>
      <c r="F48" s="153">
        <f t="shared" si="7"/>
        <v>0</v>
      </c>
      <c r="G48" s="48">
        <v>0</v>
      </c>
      <c r="H48" s="153">
        <f t="shared" si="8"/>
        <v>0</v>
      </c>
      <c r="I48" s="48">
        <v>0</v>
      </c>
      <c r="J48" s="153">
        <f t="shared" si="9"/>
        <v>0</v>
      </c>
      <c r="K48" s="48">
        <v>0</v>
      </c>
      <c r="L48" s="153">
        <f t="shared" si="10"/>
        <v>0</v>
      </c>
      <c r="M48" s="48">
        <v>0</v>
      </c>
      <c r="N48" s="153">
        <f t="shared" si="11"/>
        <v>0</v>
      </c>
      <c r="O48" s="48">
        <v>0</v>
      </c>
      <c r="P48" s="153">
        <f t="shared" si="12"/>
        <v>0</v>
      </c>
      <c r="Q48" s="154">
        <f t="shared" si="6"/>
        <v>0</v>
      </c>
      <c r="R48" s="120"/>
      <c r="S48" s="120"/>
    </row>
    <row r="49" spans="1:19" ht="20.100000000000001" customHeight="1" x14ac:dyDescent="0.3">
      <c r="A49" s="366"/>
      <c r="B49" s="152" t="s">
        <v>242</v>
      </c>
      <c r="C49" s="48">
        <v>0</v>
      </c>
      <c r="D49" s="153">
        <f t="shared" si="3"/>
        <v>0</v>
      </c>
      <c r="E49" s="48">
        <v>0</v>
      </c>
      <c r="F49" s="153">
        <f t="shared" si="7"/>
        <v>0</v>
      </c>
      <c r="G49" s="48">
        <v>0</v>
      </c>
      <c r="H49" s="153">
        <f t="shared" si="8"/>
        <v>0</v>
      </c>
      <c r="I49" s="48">
        <v>0</v>
      </c>
      <c r="J49" s="153">
        <f t="shared" si="9"/>
        <v>0</v>
      </c>
      <c r="K49" s="48">
        <v>0</v>
      </c>
      <c r="L49" s="153">
        <f t="shared" si="10"/>
        <v>0</v>
      </c>
      <c r="M49" s="48">
        <v>0</v>
      </c>
      <c r="N49" s="153">
        <f t="shared" si="11"/>
        <v>0</v>
      </c>
      <c r="O49" s="48">
        <v>0</v>
      </c>
      <c r="P49" s="153">
        <f t="shared" si="12"/>
        <v>0</v>
      </c>
      <c r="Q49" s="154">
        <f>$D49+$F49+$H49+$J49+$L49+$N49+$P49</f>
        <v>0</v>
      </c>
      <c r="R49" s="120"/>
      <c r="S49" s="120"/>
    </row>
    <row r="50" spans="1:19" ht="18.75" customHeight="1" x14ac:dyDescent="0.3">
      <c r="A50" s="413" t="s">
        <v>70</v>
      </c>
      <c r="B50" s="414"/>
      <c r="C50" s="155"/>
      <c r="D50" s="155">
        <f>SUM(D10:D49)</f>
        <v>0</v>
      </c>
      <c r="E50" s="157"/>
      <c r="F50" s="155">
        <f>SUM(F10:F49)</f>
        <v>0</v>
      </c>
      <c r="G50" s="157"/>
      <c r="H50" s="155">
        <f>SUM(H10:H49)</f>
        <v>0</v>
      </c>
      <c r="I50" s="157"/>
      <c r="J50" s="155">
        <f>SUM(J10:J49)</f>
        <v>0</v>
      </c>
      <c r="K50" s="157"/>
      <c r="L50" s="155">
        <f>SUM(L10:L49)</f>
        <v>0</v>
      </c>
      <c r="M50" s="157"/>
      <c r="N50" s="155">
        <f>SUM(N10:N49)</f>
        <v>0</v>
      </c>
      <c r="O50" s="157"/>
      <c r="P50" s="155">
        <f>SUM(P10:P49)</f>
        <v>0</v>
      </c>
      <c r="Q50" s="158">
        <f>SUM(Q10:Q49)</f>
        <v>0</v>
      </c>
      <c r="R50" s="120"/>
      <c r="S50" s="120"/>
    </row>
    <row r="51" spans="1:19" x14ac:dyDescent="0.3"/>
    <row r="52" spans="1:19" x14ac:dyDescent="0.3"/>
    <row r="53" spans="1:19" x14ac:dyDescent="0.3"/>
    <row r="54" spans="1:19" x14ac:dyDescent="0.3"/>
    <row r="55" spans="1:19" x14ac:dyDescent="0.3"/>
    <row r="56" spans="1:19" x14ac:dyDescent="0.3"/>
    <row r="57" spans="1:19" x14ac:dyDescent="0.3"/>
    <row r="58" spans="1:19" x14ac:dyDescent="0.3"/>
    <row r="59" spans="1:19" x14ac:dyDescent="0.3"/>
    <row r="60" spans="1:19" x14ac:dyDescent="0.3"/>
    <row r="61" spans="1:19" x14ac:dyDescent="0.3"/>
    <row r="62" spans="1:19" x14ac:dyDescent="0.3"/>
    <row r="63" spans="1:19" x14ac:dyDescent="0.3"/>
    <row r="64" spans="1:19" x14ac:dyDescent="0.3"/>
    <row r="65" s="26" customFormat="1" x14ac:dyDescent="0.3"/>
    <row r="66" s="26" customFormat="1" x14ac:dyDescent="0.3"/>
  </sheetData>
  <sheetProtection algorithmName="SHA-512" hashValue="AYEY91houeuv1lDx+fhrxj2cbt/oEJsldaKZ5Beq9q7J8wmgvpNaHn8uDI0UmwJZyctlPp/x1yGr90SwLf3F/Q==" saltValue="rj8WTJ5NfAtBzcTmrhW8IA==" spinCount="100000" sheet="1" objects="1" scenarios="1"/>
  <mergeCells count="17">
    <mergeCell ref="A50:B50"/>
    <mergeCell ref="B2:I2"/>
    <mergeCell ref="A3:I3"/>
    <mergeCell ref="A4:I4"/>
    <mergeCell ref="B8:B9"/>
    <mergeCell ref="A8:A9"/>
    <mergeCell ref="C8:D8"/>
    <mergeCell ref="A11:A49"/>
    <mergeCell ref="A6:B6"/>
    <mergeCell ref="C6:D6"/>
    <mergeCell ref="Q8:Q9"/>
    <mergeCell ref="K8:L8"/>
    <mergeCell ref="M8:N8"/>
    <mergeCell ref="I8:J8"/>
    <mergeCell ref="E8:F8"/>
    <mergeCell ref="G8:H8"/>
    <mergeCell ref="O8:P8"/>
  </mergeCells>
  <phoneticPr fontId="1" type="noConversion"/>
  <conditionalFormatting sqref="C50:D50">
    <cfRule type="expression" dxfId="19" priority="1">
      <formula>0</formula>
    </cfRule>
  </conditionalFormatting>
  <conditionalFormatting sqref="C10:Q49">
    <cfRule type="expression" dxfId="18" priority="17">
      <formula>0</formula>
    </cfRule>
  </conditionalFormatting>
  <conditionalFormatting sqref="F50">
    <cfRule type="expression" dxfId="17" priority="16">
      <formula>0</formula>
    </cfRule>
  </conditionalFormatting>
  <conditionalFormatting sqref="H50">
    <cfRule type="expression" dxfId="16" priority="15">
      <formula>0</formula>
    </cfRule>
  </conditionalFormatting>
  <conditionalFormatting sqref="J50">
    <cfRule type="expression" dxfId="15" priority="14">
      <formula>0</formula>
    </cfRule>
  </conditionalFormatting>
  <conditionalFormatting sqref="L50">
    <cfRule type="expression" dxfId="14" priority="13">
      <formula>0</formula>
    </cfRule>
  </conditionalFormatting>
  <conditionalFormatting sqref="N50 P50">
    <cfRule type="expression" dxfId="13" priority="12">
      <formula>0</formula>
    </cfRule>
  </conditionalFormatting>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00C0B-9D5F-4F55-A5E2-56E9DC1DBDA9}">
  <dimension ref="A1:Y115"/>
  <sheetViews>
    <sheetView zoomScaleNormal="100" workbookViewId="0">
      <pane ySplit="2" topLeftCell="A3" activePane="bottomLeft" state="frozen"/>
      <selection pane="bottomLeft" activeCell="A4" sqref="A4:F4"/>
    </sheetView>
  </sheetViews>
  <sheetFormatPr defaultColWidth="8.77734375" defaultRowHeight="13.2" x14ac:dyDescent="0.25"/>
  <cols>
    <col min="1" max="1" width="16.44140625" style="6" customWidth="1"/>
    <col min="2" max="2" width="33.44140625" style="181" customWidth="1"/>
    <col min="3" max="3" width="19.5546875" style="181" bestFit="1" customWidth="1"/>
    <col min="4" max="4" width="19.5546875" style="6" customWidth="1"/>
    <col min="5" max="5" width="16.5546875" style="6" customWidth="1"/>
    <col min="6" max="6" width="16.5546875" style="113" customWidth="1"/>
    <col min="7" max="7" width="17.5546875" style="113" customWidth="1"/>
    <col min="8" max="8" width="2.44140625" style="113" customWidth="1"/>
    <col min="9" max="9" width="19.44140625" style="113" customWidth="1"/>
    <col min="10" max="10" width="3" style="113" customWidth="1"/>
    <col min="11" max="25" width="8.77734375" style="113" customWidth="1"/>
    <col min="26" max="16384" width="8.77734375" style="6"/>
  </cols>
  <sheetData>
    <row r="1" spans="1:25" s="160" customFormat="1" ht="15" customHeight="1" x14ac:dyDescent="0.25">
      <c r="A1" s="311" t="s">
        <v>25</v>
      </c>
      <c r="B1" s="311"/>
      <c r="C1" s="311"/>
      <c r="D1" s="159"/>
    </row>
    <row r="2" spans="1:25" s="163" customFormat="1" ht="15" customHeight="1" x14ac:dyDescent="0.25">
      <c r="A2" s="161" t="s">
        <v>6</v>
      </c>
      <c r="B2" s="433">
        <f>Signature!C11</f>
        <v>0</v>
      </c>
      <c r="C2" s="433"/>
      <c r="D2" s="433"/>
      <c r="E2" s="433"/>
      <c r="F2" s="433"/>
      <c r="G2" s="162"/>
      <c r="H2" s="149"/>
      <c r="I2" s="149"/>
      <c r="J2" s="160"/>
      <c r="K2" s="160"/>
      <c r="L2" s="160"/>
      <c r="M2" s="160"/>
      <c r="N2" s="160"/>
      <c r="O2" s="160"/>
      <c r="P2" s="160"/>
      <c r="Q2" s="160"/>
      <c r="R2" s="160"/>
      <c r="S2" s="160"/>
      <c r="T2" s="160"/>
      <c r="U2" s="160"/>
      <c r="V2" s="160"/>
      <c r="W2" s="160"/>
      <c r="X2" s="160"/>
      <c r="Y2" s="160"/>
    </row>
    <row r="3" spans="1:25" s="113" customFormat="1" ht="15" customHeight="1" x14ac:dyDescent="0.25">
      <c r="A3" s="355" t="s">
        <v>60</v>
      </c>
      <c r="B3" s="356"/>
      <c r="C3" s="356"/>
      <c r="D3" s="356"/>
      <c r="E3" s="356"/>
      <c r="F3" s="356"/>
      <c r="G3" s="162"/>
      <c r="H3" s="162"/>
      <c r="I3" s="162"/>
    </row>
    <row r="4" spans="1:25" s="113" customFormat="1" ht="258" customHeight="1" x14ac:dyDescent="0.25">
      <c r="A4" s="358" t="s">
        <v>243</v>
      </c>
      <c r="B4" s="383"/>
      <c r="C4" s="383"/>
      <c r="D4" s="383"/>
      <c r="E4" s="383"/>
      <c r="F4" s="383"/>
      <c r="G4" s="162"/>
      <c r="H4" s="162"/>
      <c r="I4" s="162"/>
    </row>
    <row r="5" spans="1:25" s="113" customFormat="1" ht="15.75" customHeight="1" x14ac:dyDescent="0.25">
      <c r="A5" s="83"/>
      <c r="B5" s="84"/>
      <c r="C5" s="84"/>
      <c r="D5" s="84"/>
      <c r="E5" s="84"/>
      <c r="F5" s="84"/>
      <c r="G5" s="301"/>
      <c r="H5" s="162"/>
      <c r="I5" s="162"/>
    </row>
    <row r="6" spans="1:25" s="42" customFormat="1" ht="23.25" customHeight="1" x14ac:dyDescent="0.25">
      <c r="A6" s="361" t="s">
        <v>244</v>
      </c>
      <c r="B6" s="362"/>
      <c r="C6" s="402">
        <f>I37</f>
        <v>0</v>
      </c>
      <c r="D6" s="364"/>
      <c r="E6" s="84"/>
      <c r="F6" s="84"/>
      <c r="G6" s="43"/>
      <c r="H6" s="43"/>
      <c r="I6" s="43"/>
      <c r="J6" s="43"/>
      <c r="K6" s="43"/>
      <c r="L6" s="43"/>
      <c r="M6" s="43"/>
      <c r="N6" s="43"/>
      <c r="O6" s="43"/>
      <c r="P6" s="43"/>
      <c r="Q6" s="43"/>
      <c r="R6" s="43"/>
      <c r="S6" s="43"/>
      <c r="T6" s="43"/>
    </row>
    <row r="7" spans="1:25" s="42" customFormat="1" ht="14.25" customHeight="1" x14ac:dyDescent="0.25">
      <c r="A7" s="83"/>
      <c r="B7" s="84"/>
      <c r="C7" s="84"/>
      <c r="D7" s="84"/>
      <c r="E7" s="84"/>
      <c r="F7" s="84"/>
      <c r="G7" s="43"/>
      <c r="H7" s="43"/>
      <c r="I7" s="43"/>
      <c r="J7" s="43"/>
      <c r="K7" s="43"/>
      <c r="L7" s="43"/>
      <c r="M7" s="43"/>
      <c r="N7" s="43"/>
      <c r="O7" s="43"/>
      <c r="P7" s="43"/>
      <c r="Q7" s="43"/>
      <c r="R7" s="43"/>
      <c r="S7" s="43"/>
      <c r="T7" s="43"/>
    </row>
    <row r="8" spans="1:25" s="165" customFormat="1" ht="15.6" x14ac:dyDescent="0.25">
      <c r="A8" s="341" t="s">
        <v>245</v>
      </c>
      <c r="B8" s="342"/>
      <c r="C8" s="342"/>
      <c r="D8" s="342"/>
      <c r="E8" s="342"/>
      <c r="F8" s="342"/>
      <c r="G8" s="342"/>
      <c r="H8" s="42"/>
      <c r="I8" s="410" t="s">
        <v>246</v>
      </c>
      <c r="J8" s="164"/>
      <c r="K8" s="164"/>
      <c r="L8" s="164"/>
      <c r="M8" s="164"/>
      <c r="N8" s="164"/>
      <c r="O8" s="164"/>
      <c r="P8" s="164"/>
      <c r="Q8" s="164"/>
      <c r="R8" s="164"/>
      <c r="S8" s="164"/>
      <c r="T8" s="164"/>
      <c r="U8" s="164"/>
      <c r="V8" s="164"/>
      <c r="W8" s="164"/>
      <c r="X8" s="164"/>
      <c r="Y8" s="164"/>
    </row>
    <row r="9" spans="1:25" s="165" customFormat="1" ht="15.75" customHeight="1" x14ac:dyDescent="0.25">
      <c r="A9" s="348" t="s">
        <v>203</v>
      </c>
      <c r="B9" s="410" t="s">
        <v>247</v>
      </c>
      <c r="C9" s="410" t="s">
        <v>248</v>
      </c>
      <c r="D9" s="342" t="s">
        <v>249</v>
      </c>
      <c r="E9" s="342"/>
      <c r="F9" s="342"/>
      <c r="G9" s="342"/>
      <c r="H9" s="42"/>
      <c r="I9" s="365"/>
      <c r="J9" s="164"/>
      <c r="K9" s="164"/>
      <c r="L9" s="164"/>
      <c r="M9" s="164"/>
      <c r="N9" s="164"/>
      <c r="O9" s="164"/>
      <c r="P9" s="164"/>
      <c r="Q9" s="164"/>
      <c r="R9" s="164"/>
      <c r="S9" s="164"/>
      <c r="T9" s="164"/>
      <c r="U9" s="164"/>
      <c r="V9" s="164"/>
      <c r="W9" s="164"/>
      <c r="X9" s="164"/>
      <c r="Y9" s="164"/>
    </row>
    <row r="10" spans="1:25" s="165" customFormat="1" ht="46.8" x14ac:dyDescent="0.25">
      <c r="A10" s="350"/>
      <c r="B10" s="366"/>
      <c r="C10" s="366"/>
      <c r="D10" s="298" t="s">
        <v>250</v>
      </c>
      <c r="E10" s="298" t="s">
        <v>251</v>
      </c>
      <c r="F10" s="298" t="s">
        <v>252</v>
      </c>
      <c r="G10" s="298" t="s">
        <v>253</v>
      </c>
      <c r="H10" s="166"/>
      <c r="I10" s="366"/>
      <c r="J10" s="164"/>
      <c r="K10" s="164"/>
      <c r="L10" s="164"/>
      <c r="M10" s="164"/>
      <c r="N10" s="164"/>
      <c r="O10" s="164"/>
      <c r="P10" s="164"/>
      <c r="Q10" s="164"/>
      <c r="R10" s="164"/>
      <c r="S10" s="164"/>
      <c r="T10" s="164"/>
      <c r="U10" s="164"/>
      <c r="V10" s="164"/>
      <c r="W10" s="164"/>
      <c r="X10" s="164"/>
      <c r="Y10" s="164"/>
    </row>
    <row r="11" spans="1:25" ht="12.75" customHeight="1" x14ac:dyDescent="0.25">
      <c r="A11" s="350"/>
      <c r="B11" s="152" t="s">
        <v>205</v>
      </c>
      <c r="C11" s="441">
        <v>0</v>
      </c>
      <c r="D11" s="427">
        <f>$C$11*$D$42</f>
        <v>0</v>
      </c>
      <c r="E11" s="427">
        <f>$C$11*$D$43</f>
        <v>0</v>
      </c>
      <c r="F11" s="427">
        <f>$C$11*$D$44</f>
        <v>0</v>
      </c>
      <c r="G11" s="427">
        <f>$C$11*$D$45</f>
        <v>0</v>
      </c>
      <c r="H11" s="42"/>
      <c r="I11" s="430">
        <f>SUM(D11:G36)</f>
        <v>0</v>
      </c>
    </row>
    <row r="12" spans="1:25" ht="12.75" customHeight="1" x14ac:dyDescent="0.25">
      <c r="A12" s="350"/>
      <c r="B12" s="152" t="s">
        <v>206</v>
      </c>
      <c r="C12" s="442"/>
      <c r="D12" s="428"/>
      <c r="E12" s="428"/>
      <c r="F12" s="428"/>
      <c r="G12" s="428"/>
      <c r="H12" s="167"/>
      <c r="I12" s="431"/>
    </row>
    <row r="13" spans="1:25" ht="12.75" customHeight="1" x14ac:dyDescent="0.25">
      <c r="A13" s="350"/>
      <c r="B13" s="152" t="s">
        <v>208</v>
      </c>
      <c r="C13" s="442"/>
      <c r="D13" s="428"/>
      <c r="E13" s="428"/>
      <c r="F13" s="428"/>
      <c r="G13" s="428"/>
      <c r="H13" s="167"/>
      <c r="I13" s="431"/>
    </row>
    <row r="14" spans="1:25" ht="12.75" customHeight="1" x14ac:dyDescent="0.25">
      <c r="A14" s="350"/>
      <c r="B14" s="152" t="s">
        <v>209</v>
      </c>
      <c r="C14" s="442"/>
      <c r="D14" s="428"/>
      <c r="E14" s="428"/>
      <c r="F14" s="428"/>
      <c r="G14" s="428"/>
      <c r="H14" s="167"/>
      <c r="I14" s="431"/>
    </row>
    <row r="15" spans="1:25" ht="12.75" customHeight="1" x14ac:dyDescent="0.25">
      <c r="A15" s="350"/>
      <c r="B15" s="152" t="s">
        <v>210</v>
      </c>
      <c r="C15" s="442"/>
      <c r="D15" s="428"/>
      <c r="E15" s="428"/>
      <c r="F15" s="428"/>
      <c r="G15" s="428"/>
      <c r="H15" s="167"/>
      <c r="I15" s="431"/>
    </row>
    <row r="16" spans="1:25" ht="12.75" customHeight="1" x14ac:dyDescent="0.25">
      <c r="A16" s="350"/>
      <c r="B16" s="152" t="s">
        <v>211</v>
      </c>
      <c r="C16" s="442"/>
      <c r="D16" s="428"/>
      <c r="E16" s="428"/>
      <c r="F16" s="428"/>
      <c r="G16" s="428"/>
      <c r="H16" s="167"/>
      <c r="I16" s="431"/>
    </row>
    <row r="17" spans="1:9" ht="12.75" customHeight="1" x14ac:dyDescent="0.25">
      <c r="A17" s="350"/>
      <c r="B17" s="152" t="s">
        <v>212</v>
      </c>
      <c r="C17" s="442"/>
      <c r="D17" s="428"/>
      <c r="E17" s="428"/>
      <c r="F17" s="428"/>
      <c r="G17" s="428"/>
      <c r="H17" s="167"/>
      <c r="I17" s="431"/>
    </row>
    <row r="18" spans="1:9" ht="12.75" customHeight="1" x14ac:dyDescent="0.25">
      <c r="A18" s="350"/>
      <c r="B18" s="152" t="s">
        <v>214</v>
      </c>
      <c r="C18" s="442"/>
      <c r="D18" s="428"/>
      <c r="E18" s="428"/>
      <c r="F18" s="428"/>
      <c r="G18" s="428"/>
      <c r="H18" s="167"/>
      <c r="I18" s="431"/>
    </row>
    <row r="19" spans="1:9" ht="12.75" customHeight="1" x14ac:dyDescent="0.25">
      <c r="A19" s="350"/>
      <c r="B19" s="152" t="s">
        <v>215</v>
      </c>
      <c r="C19" s="442"/>
      <c r="D19" s="428"/>
      <c r="E19" s="428"/>
      <c r="F19" s="428"/>
      <c r="G19" s="428"/>
      <c r="H19" s="167"/>
      <c r="I19" s="431"/>
    </row>
    <row r="20" spans="1:9" ht="12.75" customHeight="1" x14ac:dyDescent="0.25">
      <c r="A20" s="350"/>
      <c r="B20" s="152" t="s">
        <v>216</v>
      </c>
      <c r="C20" s="442"/>
      <c r="D20" s="428"/>
      <c r="E20" s="428"/>
      <c r="F20" s="428"/>
      <c r="G20" s="428"/>
      <c r="H20" s="167"/>
      <c r="I20" s="431"/>
    </row>
    <row r="21" spans="1:9" ht="12.75" customHeight="1" x14ac:dyDescent="0.25">
      <c r="A21" s="350"/>
      <c r="B21" s="152" t="s">
        <v>217</v>
      </c>
      <c r="C21" s="442"/>
      <c r="D21" s="428"/>
      <c r="E21" s="428"/>
      <c r="F21" s="428"/>
      <c r="G21" s="428"/>
      <c r="H21" s="167"/>
      <c r="I21" s="431"/>
    </row>
    <row r="22" spans="1:9" ht="12.75" customHeight="1" x14ac:dyDescent="0.25">
      <c r="A22" s="350"/>
      <c r="B22" s="152" t="s">
        <v>219</v>
      </c>
      <c r="C22" s="442"/>
      <c r="D22" s="428"/>
      <c r="E22" s="428"/>
      <c r="F22" s="428"/>
      <c r="G22" s="428"/>
      <c r="H22" s="167"/>
      <c r="I22" s="431"/>
    </row>
    <row r="23" spans="1:9" ht="12.75" customHeight="1" x14ac:dyDescent="0.25">
      <c r="A23" s="350"/>
      <c r="B23" s="152" t="s">
        <v>220</v>
      </c>
      <c r="C23" s="442"/>
      <c r="D23" s="428"/>
      <c r="E23" s="428"/>
      <c r="F23" s="428"/>
      <c r="G23" s="428"/>
      <c r="H23" s="167"/>
      <c r="I23" s="431"/>
    </row>
    <row r="24" spans="1:9" ht="12.75" customHeight="1" x14ac:dyDescent="0.25">
      <c r="A24" s="350"/>
      <c r="B24" s="152" t="s">
        <v>254</v>
      </c>
      <c r="C24" s="442"/>
      <c r="D24" s="428"/>
      <c r="E24" s="428"/>
      <c r="F24" s="428"/>
      <c r="G24" s="428"/>
      <c r="H24" s="167"/>
      <c r="I24" s="431"/>
    </row>
    <row r="25" spans="1:9" ht="12.75" customHeight="1" x14ac:dyDescent="0.25">
      <c r="A25" s="350"/>
      <c r="B25" s="152" t="s">
        <v>227</v>
      </c>
      <c r="C25" s="442"/>
      <c r="D25" s="428"/>
      <c r="E25" s="428"/>
      <c r="F25" s="428"/>
      <c r="G25" s="428"/>
      <c r="H25" s="167"/>
      <c r="I25" s="431"/>
    </row>
    <row r="26" spans="1:9" ht="12.75" customHeight="1" x14ac:dyDescent="0.25">
      <c r="A26" s="350"/>
      <c r="B26" s="152" t="s">
        <v>229</v>
      </c>
      <c r="C26" s="442"/>
      <c r="D26" s="428"/>
      <c r="E26" s="428"/>
      <c r="F26" s="428"/>
      <c r="G26" s="428"/>
      <c r="H26" s="167"/>
      <c r="I26" s="431"/>
    </row>
    <row r="27" spans="1:9" ht="12.75" customHeight="1" x14ac:dyDescent="0.25">
      <c r="A27" s="350"/>
      <c r="B27" s="152" t="s">
        <v>230</v>
      </c>
      <c r="C27" s="442"/>
      <c r="D27" s="428"/>
      <c r="E27" s="428"/>
      <c r="F27" s="428"/>
      <c r="G27" s="428"/>
      <c r="H27" s="167"/>
      <c r="I27" s="431"/>
    </row>
    <row r="28" spans="1:9" ht="12.75" customHeight="1" x14ac:dyDescent="0.25">
      <c r="A28" s="350"/>
      <c r="B28" s="152" t="s">
        <v>231</v>
      </c>
      <c r="C28" s="442"/>
      <c r="D28" s="428"/>
      <c r="E28" s="428"/>
      <c r="F28" s="428"/>
      <c r="G28" s="428"/>
      <c r="H28" s="167"/>
      <c r="I28" s="431"/>
    </row>
    <row r="29" spans="1:9" ht="12.75" customHeight="1" x14ac:dyDescent="0.25">
      <c r="A29" s="350"/>
      <c r="B29" s="152" t="s">
        <v>232</v>
      </c>
      <c r="C29" s="442"/>
      <c r="D29" s="428"/>
      <c r="E29" s="428"/>
      <c r="F29" s="428"/>
      <c r="G29" s="428"/>
      <c r="H29" s="167"/>
      <c r="I29" s="431"/>
    </row>
    <row r="30" spans="1:9" ht="12.75" customHeight="1" x14ac:dyDescent="0.25">
      <c r="A30" s="350"/>
      <c r="B30" s="152" t="s">
        <v>235</v>
      </c>
      <c r="C30" s="442"/>
      <c r="D30" s="428"/>
      <c r="E30" s="428"/>
      <c r="F30" s="428"/>
      <c r="G30" s="428"/>
      <c r="H30" s="167"/>
      <c r="I30" s="431"/>
    </row>
    <row r="31" spans="1:9" ht="12.75" customHeight="1" x14ac:dyDescent="0.25">
      <c r="A31" s="350"/>
      <c r="B31" s="152" t="s">
        <v>236</v>
      </c>
      <c r="C31" s="442"/>
      <c r="D31" s="428"/>
      <c r="E31" s="428"/>
      <c r="F31" s="428"/>
      <c r="G31" s="428"/>
      <c r="H31" s="167"/>
      <c r="I31" s="431"/>
    </row>
    <row r="32" spans="1:9" ht="12.75" customHeight="1" x14ac:dyDescent="0.25">
      <c r="A32" s="350"/>
      <c r="B32" s="152" t="s">
        <v>237</v>
      </c>
      <c r="C32" s="442"/>
      <c r="D32" s="428"/>
      <c r="E32" s="428"/>
      <c r="F32" s="428"/>
      <c r="G32" s="428"/>
      <c r="H32" s="42"/>
      <c r="I32" s="431"/>
    </row>
    <row r="33" spans="1:25" ht="12.75" customHeight="1" x14ac:dyDescent="0.25">
      <c r="A33" s="350"/>
      <c r="B33" s="152" t="s">
        <v>238</v>
      </c>
      <c r="C33" s="442"/>
      <c r="D33" s="428"/>
      <c r="E33" s="428"/>
      <c r="F33" s="428"/>
      <c r="G33" s="428"/>
      <c r="H33" s="42"/>
      <c r="I33" s="431"/>
    </row>
    <row r="34" spans="1:25" ht="12.75" customHeight="1" x14ac:dyDescent="0.25">
      <c r="A34" s="350"/>
      <c r="B34" s="152" t="s">
        <v>239</v>
      </c>
      <c r="C34" s="442"/>
      <c r="D34" s="428"/>
      <c r="E34" s="428"/>
      <c r="F34" s="428"/>
      <c r="G34" s="428"/>
      <c r="H34" s="167"/>
      <c r="I34" s="431"/>
    </row>
    <row r="35" spans="1:25" ht="12.75" customHeight="1" x14ac:dyDescent="0.25">
      <c r="A35" s="350"/>
      <c r="B35" s="152" t="s">
        <v>241</v>
      </c>
      <c r="C35" s="442"/>
      <c r="D35" s="428"/>
      <c r="E35" s="428"/>
      <c r="F35" s="428"/>
      <c r="G35" s="428"/>
      <c r="H35" s="42"/>
      <c r="I35" s="431"/>
    </row>
    <row r="36" spans="1:25" ht="12.75" customHeight="1" x14ac:dyDescent="0.25">
      <c r="A36" s="368"/>
      <c r="B36" s="152" t="s">
        <v>242</v>
      </c>
      <c r="C36" s="443"/>
      <c r="D36" s="429"/>
      <c r="E36" s="429"/>
      <c r="F36" s="429"/>
      <c r="G36" s="429"/>
      <c r="H36" s="42"/>
      <c r="I36" s="432"/>
    </row>
    <row r="37" spans="1:25" ht="15.6" x14ac:dyDescent="0.25">
      <c r="A37" s="413" t="s">
        <v>255</v>
      </c>
      <c r="B37" s="426"/>
      <c r="C37" s="168">
        <f>SUM(C11:C36)</f>
        <v>0</v>
      </c>
      <c r="D37" s="168">
        <f>SUM(D11:D36)</f>
        <v>0</v>
      </c>
      <c r="E37" s="168">
        <f>SUM(E11:E36)</f>
        <v>0</v>
      </c>
      <c r="F37" s="168">
        <f>SUM(F11:F36)</f>
        <v>0</v>
      </c>
      <c r="G37" s="168">
        <f>SUM(G11:G36)</f>
        <v>0</v>
      </c>
      <c r="H37" s="169"/>
      <c r="I37" s="170">
        <f>SUM(I11:I36)</f>
        <v>0</v>
      </c>
    </row>
    <row r="38" spans="1:25" s="172" customFormat="1" x14ac:dyDescent="0.3">
      <c r="A38" s="99"/>
      <c r="B38" s="99"/>
      <c r="C38" s="99"/>
      <c r="D38" s="99"/>
      <c r="E38" s="99"/>
      <c r="F38" s="171"/>
      <c r="G38" s="99"/>
      <c r="H38" s="99"/>
      <c r="I38" s="99"/>
      <c r="J38" s="99"/>
      <c r="K38" s="99"/>
      <c r="L38" s="99"/>
      <c r="M38" s="99"/>
      <c r="N38" s="99"/>
      <c r="O38" s="99"/>
      <c r="P38" s="99"/>
      <c r="Q38" s="99"/>
      <c r="R38" s="99"/>
      <c r="S38" s="99"/>
      <c r="T38" s="99"/>
      <c r="U38" s="99"/>
      <c r="V38" s="99"/>
      <c r="W38" s="99"/>
      <c r="X38" s="99"/>
      <c r="Y38" s="99"/>
    </row>
    <row r="39" spans="1:25" s="172" customFormat="1" x14ac:dyDescent="0.3">
      <c r="A39" s="423" t="s">
        <v>256</v>
      </c>
      <c r="B39" s="423"/>
      <c r="C39" s="423"/>
      <c r="D39" s="423"/>
      <c r="E39" s="423"/>
      <c r="F39" s="171"/>
      <c r="G39" s="111"/>
      <c r="H39" s="99"/>
      <c r="I39" s="99"/>
      <c r="J39" s="99"/>
      <c r="K39" s="99"/>
      <c r="L39" s="99"/>
      <c r="M39" s="99"/>
      <c r="N39" s="99"/>
      <c r="O39" s="99"/>
      <c r="P39" s="99"/>
      <c r="Q39" s="99"/>
      <c r="R39" s="99"/>
      <c r="S39" s="99"/>
      <c r="T39" s="99"/>
      <c r="U39" s="99"/>
      <c r="V39" s="99"/>
      <c r="W39" s="99"/>
      <c r="X39" s="99"/>
      <c r="Y39" s="99"/>
    </row>
    <row r="40" spans="1:25" s="172" customFormat="1" ht="15.6" x14ac:dyDescent="0.3">
      <c r="A40" s="40" t="s">
        <v>126</v>
      </c>
      <c r="B40" s="436" t="s">
        <v>257</v>
      </c>
      <c r="C40" s="437"/>
      <c r="D40" s="434" t="s">
        <v>189</v>
      </c>
      <c r="E40" s="434" t="s">
        <v>258</v>
      </c>
      <c r="F40" s="171"/>
      <c r="G40" s="99"/>
      <c r="H40" s="99"/>
      <c r="I40" s="99"/>
      <c r="J40" s="99"/>
      <c r="K40" s="99"/>
      <c r="L40" s="99"/>
      <c r="M40" s="99"/>
      <c r="N40" s="99"/>
      <c r="O40" s="99"/>
      <c r="P40" s="99"/>
      <c r="Q40" s="99"/>
      <c r="R40" s="99"/>
      <c r="S40" s="99"/>
      <c r="T40" s="99"/>
      <c r="U40" s="99"/>
      <c r="V40" s="99"/>
      <c r="W40" s="99"/>
      <c r="X40" s="99"/>
      <c r="Y40" s="99"/>
    </row>
    <row r="41" spans="1:25" ht="60" customHeight="1" x14ac:dyDescent="0.25">
      <c r="A41" s="438" t="s">
        <v>259</v>
      </c>
      <c r="B41" s="439"/>
      <c r="C41" s="440"/>
      <c r="D41" s="434"/>
      <c r="E41" s="435"/>
      <c r="F41" s="173"/>
    </row>
    <row r="42" spans="1:25" s="113" customFormat="1" ht="18.75" customHeight="1" x14ac:dyDescent="0.25">
      <c r="A42" s="174">
        <v>1</v>
      </c>
      <c r="B42" s="424" t="s">
        <v>250</v>
      </c>
      <c r="C42" s="425"/>
      <c r="D42" s="65">
        <v>0.1</v>
      </c>
      <c r="E42" s="175">
        <f>$I$37*D42</f>
        <v>0</v>
      </c>
    </row>
    <row r="43" spans="1:25" s="113" customFormat="1" ht="18.75" customHeight="1" x14ac:dyDescent="0.25">
      <c r="A43" s="93">
        <v>2</v>
      </c>
      <c r="B43" s="424" t="s">
        <v>251</v>
      </c>
      <c r="C43" s="425"/>
      <c r="D43" s="65">
        <v>0.25</v>
      </c>
      <c r="E43" s="175">
        <f>$I$37*D43</f>
        <v>0</v>
      </c>
    </row>
    <row r="44" spans="1:25" s="113" customFormat="1" ht="18.75" customHeight="1" x14ac:dyDescent="0.25">
      <c r="A44" s="93">
        <v>3</v>
      </c>
      <c r="B44" s="420" t="s">
        <v>252</v>
      </c>
      <c r="C44" s="421"/>
      <c r="D44" s="65">
        <v>0.3</v>
      </c>
      <c r="E44" s="175">
        <f>$I$37*D44</f>
        <v>0</v>
      </c>
      <c r="F44" s="176"/>
      <c r="G44" s="176"/>
    </row>
    <row r="45" spans="1:25" s="113" customFormat="1" ht="18.75" customHeight="1" x14ac:dyDescent="0.25">
      <c r="A45" s="93">
        <v>4</v>
      </c>
      <c r="B45" s="420" t="s">
        <v>253</v>
      </c>
      <c r="C45" s="421"/>
      <c r="D45" s="65">
        <v>0.35</v>
      </c>
      <c r="E45" s="175">
        <f>$I$37*D45</f>
        <v>0</v>
      </c>
      <c r="F45" s="176"/>
      <c r="G45" s="176"/>
    </row>
    <row r="46" spans="1:25" s="113" customFormat="1" x14ac:dyDescent="0.25">
      <c r="A46" s="294" t="s">
        <v>255</v>
      </c>
      <c r="B46" s="295"/>
      <c r="C46" s="295"/>
      <c r="D46" s="296"/>
      <c r="E46" s="177">
        <f>SUM(E42:E45)</f>
        <v>0</v>
      </c>
      <c r="F46" s="300"/>
      <c r="G46" s="176"/>
    </row>
    <row r="47" spans="1:25" s="113" customFormat="1" x14ac:dyDescent="0.25">
      <c r="B47" s="422"/>
      <c r="C47" s="422"/>
      <c r="D47" s="422"/>
      <c r="E47" s="422"/>
      <c r="F47" s="300"/>
      <c r="G47" s="176"/>
    </row>
    <row r="48" spans="1:25" s="113" customFormat="1" x14ac:dyDescent="0.25">
      <c r="B48" s="422"/>
      <c r="C48" s="422"/>
      <c r="D48" s="422"/>
      <c r="E48" s="422"/>
      <c r="F48" s="300"/>
      <c r="G48" s="176"/>
    </row>
    <row r="49" spans="2:7" s="113" customFormat="1" x14ac:dyDescent="0.25">
      <c r="B49" s="422"/>
      <c r="C49" s="422"/>
      <c r="D49" s="422"/>
      <c r="E49" s="422"/>
      <c r="F49" s="300"/>
      <c r="G49" s="176"/>
    </row>
    <row r="50" spans="2:7" s="113" customFormat="1" x14ac:dyDescent="0.25">
      <c r="B50" s="422"/>
      <c r="C50" s="422"/>
      <c r="D50" s="422"/>
      <c r="E50" s="422"/>
      <c r="F50" s="300"/>
      <c r="G50" s="176"/>
    </row>
    <row r="51" spans="2:7" s="113" customFormat="1" x14ac:dyDescent="0.25">
      <c r="B51" s="178"/>
      <c r="C51" s="178"/>
    </row>
    <row r="52" spans="2:7" s="113" customFormat="1" x14ac:dyDescent="0.25">
      <c r="B52" s="178"/>
      <c r="C52" s="178"/>
    </row>
    <row r="53" spans="2:7" s="113" customFormat="1" x14ac:dyDescent="0.25">
      <c r="B53" s="179"/>
      <c r="C53" s="179"/>
      <c r="D53" s="180"/>
    </row>
    <row r="54" spans="2:7" s="113" customFormat="1" x14ac:dyDescent="0.25">
      <c r="B54" s="422"/>
      <c r="C54" s="422"/>
      <c r="D54" s="422"/>
    </row>
    <row r="55" spans="2:7" s="113" customFormat="1" x14ac:dyDescent="0.25">
      <c r="B55" s="422"/>
      <c r="C55" s="422"/>
      <c r="D55" s="422"/>
    </row>
    <row r="56" spans="2:7" s="113" customFormat="1" x14ac:dyDescent="0.25">
      <c r="B56" s="422"/>
      <c r="C56" s="422"/>
      <c r="D56" s="422"/>
    </row>
    <row r="57" spans="2:7" s="113" customFormat="1" x14ac:dyDescent="0.25">
      <c r="B57" s="422"/>
      <c r="C57" s="422"/>
      <c r="D57" s="422"/>
    </row>
    <row r="58" spans="2:7" s="113" customFormat="1" x14ac:dyDescent="0.25">
      <c r="B58" s="422"/>
      <c r="C58" s="422"/>
      <c r="D58" s="422"/>
    </row>
    <row r="59" spans="2:7" s="113" customFormat="1" x14ac:dyDescent="0.25">
      <c r="B59" s="422"/>
      <c r="C59" s="422"/>
      <c r="D59" s="422"/>
    </row>
    <row r="60" spans="2:7" s="113" customFormat="1" x14ac:dyDescent="0.25">
      <c r="B60" s="178"/>
      <c r="C60" s="178"/>
    </row>
    <row r="61" spans="2:7" s="113" customFormat="1" x14ac:dyDescent="0.25">
      <c r="B61" s="178"/>
      <c r="C61" s="178"/>
    </row>
    <row r="62" spans="2:7" s="113" customFormat="1" x14ac:dyDescent="0.25">
      <c r="B62" s="178"/>
      <c r="C62" s="178"/>
    </row>
    <row r="63" spans="2:7" s="113" customFormat="1" x14ac:dyDescent="0.25">
      <c r="B63" s="178"/>
      <c r="C63" s="178"/>
    </row>
    <row r="64" spans="2:7" s="113" customFormat="1" x14ac:dyDescent="0.25">
      <c r="B64" s="178"/>
      <c r="C64" s="178"/>
    </row>
    <row r="65" spans="2:8" s="113" customFormat="1" x14ac:dyDescent="0.25">
      <c r="B65" s="178"/>
      <c r="C65" s="178"/>
    </row>
    <row r="66" spans="2:8" s="113" customFormat="1" x14ac:dyDescent="0.25">
      <c r="B66" s="178"/>
      <c r="C66" s="178"/>
    </row>
    <row r="67" spans="2:8" s="113" customFormat="1" x14ac:dyDescent="0.25">
      <c r="B67" s="178"/>
      <c r="C67" s="178"/>
    </row>
    <row r="68" spans="2:8" s="113" customFormat="1" x14ac:dyDescent="0.25">
      <c r="B68" s="178"/>
      <c r="C68" s="178"/>
    </row>
    <row r="69" spans="2:8" s="113" customFormat="1" x14ac:dyDescent="0.25">
      <c r="B69" s="178"/>
      <c r="C69" s="178"/>
    </row>
    <row r="70" spans="2:8" s="113" customFormat="1" x14ac:dyDescent="0.25">
      <c r="B70" s="178"/>
      <c r="C70" s="178"/>
    </row>
    <row r="71" spans="2:8" s="113" customFormat="1" x14ac:dyDescent="0.25">
      <c r="B71" s="178"/>
      <c r="C71" s="178"/>
    </row>
    <row r="72" spans="2:8" s="113" customFormat="1" x14ac:dyDescent="0.25">
      <c r="B72" s="178"/>
      <c r="C72" s="178"/>
    </row>
    <row r="73" spans="2:8" s="113" customFormat="1" x14ac:dyDescent="0.25">
      <c r="B73" s="178"/>
      <c r="C73" s="178"/>
    </row>
    <row r="74" spans="2:8" s="113" customFormat="1" x14ac:dyDescent="0.25">
      <c r="B74" s="178"/>
      <c r="C74" s="178"/>
    </row>
    <row r="75" spans="2:8" s="113" customFormat="1" x14ac:dyDescent="0.25">
      <c r="B75" s="178"/>
      <c r="C75" s="178"/>
      <c r="H75" s="42"/>
    </row>
    <row r="76" spans="2:8" s="113" customFormat="1" x14ac:dyDescent="0.25">
      <c r="B76" s="178"/>
      <c r="C76" s="178"/>
    </row>
    <row r="77" spans="2:8" s="113" customFormat="1" x14ac:dyDescent="0.25">
      <c r="B77" s="178"/>
      <c r="C77" s="178"/>
    </row>
    <row r="78" spans="2:8" s="113" customFormat="1" x14ac:dyDescent="0.25">
      <c r="B78" s="178"/>
      <c r="C78" s="178"/>
    </row>
    <row r="79" spans="2:8" s="113" customFormat="1" x14ac:dyDescent="0.25">
      <c r="B79" s="178"/>
      <c r="C79" s="178"/>
    </row>
    <row r="80" spans="2:8" s="113" customFormat="1" x14ac:dyDescent="0.25">
      <c r="B80" s="178"/>
      <c r="C80" s="178"/>
    </row>
    <row r="81" spans="2:3" s="113" customFormat="1" x14ac:dyDescent="0.25">
      <c r="B81" s="178"/>
      <c r="C81" s="178"/>
    </row>
    <row r="82" spans="2:3" s="113" customFormat="1" x14ac:dyDescent="0.25">
      <c r="B82" s="178"/>
      <c r="C82" s="178"/>
    </row>
    <row r="83" spans="2:3" s="113" customFormat="1" x14ac:dyDescent="0.25">
      <c r="B83" s="178"/>
      <c r="C83" s="178"/>
    </row>
    <row r="84" spans="2:3" s="113" customFormat="1" x14ac:dyDescent="0.25">
      <c r="B84" s="178"/>
      <c r="C84" s="178"/>
    </row>
    <row r="85" spans="2:3" s="113" customFormat="1" x14ac:dyDescent="0.25">
      <c r="B85" s="178"/>
      <c r="C85" s="178"/>
    </row>
    <row r="86" spans="2:3" s="113" customFormat="1" x14ac:dyDescent="0.25">
      <c r="B86" s="178"/>
      <c r="C86" s="178"/>
    </row>
    <row r="87" spans="2:3" s="113" customFormat="1" x14ac:dyDescent="0.25">
      <c r="B87" s="178"/>
      <c r="C87" s="178"/>
    </row>
    <row r="88" spans="2:3" s="113" customFormat="1" x14ac:dyDescent="0.25">
      <c r="B88" s="178"/>
      <c r="C88" s="178"/>
    </row>
    <row r="89" spans="2:3" s="113" customFormat="1" x14ac:dyDescent="0.25">
      <c r="B89" s="178"/>
      <c r="C89" s="178"/>
    </row>
    <row r="90" spans="2:3" s="113" customFormat="1" x14ac:dyDescent="0.25">
      <c r="B90" s="178"/>
      <c r="C90" s="178"/>
    </row>
    <row r="91" spans="2:3" s="113" customFormat="1" x14ac:dyDescent="0.25">
      <c r="B91" s="178"/>
      <c r="C91" s="178"/>
    </row>
    <row r="92" spans="2:3" s="113" customFormat="1" x14ac:dyDescent="0.25">
      <c r="B92" s="178"/>
      <c r="C92" s="178"/>
    </row>
    <row r="93" spans="2:3" s="113" customFormat="1" x14ac:dyDescent="0.25">
      <c r="B93" s="178"/>
      <c r="C93" s="178"/>
    </row>
    <row r="94" spans="2:3" s="113" customFormat="1" x14ac:dyDescent="0.25">
      <c r="B94" s="178"/>
      <c r="C94" s="178"/>
    </row>
    <row r="95" spans="2:3" s="113" customFormat="1" x14ac:dyDescent="0.25">
      <c r="B95" s="178"/>
      <c r="C95" s="178"/>
    </row>
    <row r="96" spans="2:3" s="113" customFormat="1" x14ac:dyDescent="0.25">
      <c r="B96" s="178"/>
      <c r="C96" s="178"/>
    </row>
    <row r="97" spans="2:3" s="113" customFormat="1" x14ac:dyDescent="0.25">
      <c r="B97" s="178"/>
      <c r="C97" s="178"/>
    </row>
    <row r="98" spans="2:3" s="113" customFormat="1" x14ac:dyDescent="0.25">
      <c r="B98" s="178"/>
      <c r="C98" s="178"/>
    </row>
    <row r="99" spans="2:3" s="113" customFormat="1" x14ac:dyDescent="0.25">
      <c r="B99" s="178"/>
      <c r="C99" s="178"/>
    </row>
    <row r="100" spans="2:3" s="113" customFormat="1" x14ac:dyDescent="0.25">
      <c r="B100" s="178"/>
      <c r="C100" s="178"/>
    </row>
    <row r="101" spans="2:3" s="113" customFormat="1" x14ac:dyDescent="0.25">
      <c r="B101" s="178"/>
      <c r="C101" s="178"/>
    </row>
    <row r="102" spans="2:3" s="113" customFormat="1" x14ac:dyDescent="0.25">
      <c r="B102" s="178"/>
      <c r="C102" s="178"/>
    </row>
    <row r="103" spans="2:3" s="113" customFormat="1" x14ac:dyDescent="0.25">
      <c r="B103" s="178"/>
      <c r="C103" s="178"/>
    </row>
    <row r="104" spans="2:3" s="113" customFormat="1" x14ac:dyDescent="0.25">
      <c r="B104" s="178"/>
      <c r="C104" s="178"/>
    </row>
    <row r="105" spans="2:3" s="113" customFormat="1" x14ac:dyDescent="0.25">
      <c r="B105" s="178"/>
      <c r="C105" s="178"/>
    </row>
    <row r="106" spans="2:3" s="113" customFormat="1" x14ac:dyDescent="0.25">
      <c r="B106" s="178"/>
      <c r="C106" s="178"/>
    </row>
    <row r="107" spans="2:3" s="113" customFormat="1" x14ac:dyDescent="0.25">
      <c r="B107" s="178"/>
      <c r="C107" s="178"/>
    </row>
    <row r="108" spans="2:3" s="113" customFormat="1" x14ac:dyDescent="0.25">
      <c r="B108" s="178"/>
      <c r="C108" s="178"/>
    </row>
    <row r="109" spans="2:3" s="113" customFormat="1" x14ac:dyDescent="0.25">
      <c r="B109" s="178"/>
      <c r="C109" s="178"/>
    </row>
    <row r="110" spans="2:3" s="113" customFormat="1" x14ac:dyDescent="0.25">
      <c r="B110" s="178"/>
      <c r="C110" s="178"/>
    </row>
    <row r="111" spans="2:3" s="113" customFormat="1" x14ac:dyDescent="0.25">
      <c r="B111" s="178"/>
      <c r="C111" s="178"/>
    </row>
    <row r="112" spans="2:3" s="113" customFormat="1" x14ac:dyDescent="0.25">
      <c r="B112" s="178"/>
      <c r="C112" s="178"/>
    </row>
    <row r="113" spans="2:3" s="113" customFormat="1" x14ac:dyDescent="0.25">
      <c r="B113" s="178"/>
      <c r="C113" s="178"/>
    </row>
    <row r="114" spans="2:3" s="113" customFormat="1" x14ac:dyDescent="0.25">
      <c r="B114" s="178"/>
      <c r="C114" s="178"/>
    </row>
    <row r="115" spans="2:3" s="113" customFormat="1" x14ac:dyDescent="0.25">
      <c r="B115" s="178"/>
      <c r="C115" s="178"/>
    </row>
  </sheetData>
  <sheetProtection algorithmName="SHA-512" hashValue="XOQsZjSQM3tL19tkUtnYZzw5Vih2e8ybvxjO4kYGUYKovGoQAGWmN3ZGLGtJ/hZ2lVIktgkxb4r3qpXGJz1veQ==" saltValue="gtYMUJAdkyiAUVmanLCUAw==" spinCount="100000" sheet="1" objects="1" scenarios="1"/>
  <mergeCells count="37">
    <mergeCell ref="A3:F3"/>
    <mergeCell ref="A4:F4"/>
    <mergeCell ref="B2:F2"/>
    <mergeCell ref="D40:D41"/>
    <mergeCell ref="E40:E41"/>
    <mergeCell ref="B40:C40"/>
    <mergeCell ref="A41:C41"/>
    <mergeCell ref="C11:C36"/>
    <mergeCell ref="D11:D36"/>
    <mergeCell ref="E11:E36"/>
    <mergeCell ref="F11:F36"/>
    <mergeCell ref="A9:A36"/>
    <mergeCell ref="A6:B6"/>
    <mergeCell ref="C6:D6"/>
    <mergeCell ref="B59:D59"/>
    <mergeCell ref="B54:D54"/>
    <mergeCell ref="B55:D55"/>
    <mergeCell ref="B56:D56"/>
    <mergeCell ref="B57:D57"/>
    <mergeCell ref="I8:I10"/>
    <mergeCell ref="A8:G8"/>
    <mergeCell ref="A39:E39"/>
    <mergeCell ref="B42:C42"/>
    <mergeCell ref="B43:C43"/>
    <mergeCell ref="A37:B37"/>
    <mergeCell ref="B9:B10"/>
    <mergeCell ref="G11:G36"/>
    <mergeCell ref="D9:G9"/>
    <mergeCell ref="C9:C10"/>
    <mergeCell ref="I11:I36"/>
    <mergeCell ref="B44:C44"/>
    <mergeCell ref="B45:C45"/>
    <mergeCell ref="B50:E50"/>
    <mergeCell ref="B58:D58"/>
    <mergeCell ref="B49:E49"/>
    <mergeCell ref="B47:E47"/>
    <mergeCell ref="B48:E48"/>
  </mergeCells>
  <phoneticPr fontId="1" type="noConversion"/>
  <conditionalFormatting sqref="C37:G37">
    <cfRule type="expression" dxfId="12" priority="1">
      <formula>0</formula>
    </cfRule>
  </conditionalFormatting>
  <pageMargins left="0.7" right="0.7" top="0.75" bottom="0.75" header="0.3" footer="0.3"/>
  <pageSetup scale="71" orientation="portrait" r:id="rId1"/>
  <colBreaks count="1" manualBreakCount="1">
    <brk id="7"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1EBE0-3B52-4CC2-83B4-A463A110B3B3}">
  <dimension ref="A1:AI31"/>
  <sheetViews>
    <sheetView zoomScale="85" zoomScaleNormal="85" workbookViewId="0">
      <pane xSplit="2" ySplit="2" topLeftCell="C4" activePane="bottomRight" state="frozen"/>
      <selection pane="topRight" activeCell="C1" sqref="C1"/>
      <selection pane="bottomLeft" activeCell="A3" sqref="A3"/>
      <selection pane="bottomRight" activeCell="D11" sqref="D11"/>
    </sheetView>
  </sheetViews>
  <sheetFormatPr defaultColWidth="0" defaultRowHeight="14.4" x14ac:dyDescent="0.3"/>
  <cols>
    <col min="1" max="1" width="6.21875" style="185" customWidth="1"/>
    <col min="2" max="2" width="33" style="185" bestFit="1" customWidth="1"/>
    <col min="3" max="3" width="14.44140625" style="185" customWidth="1"/>
    <col min="4" max="4" width="16.77734375" style="185" customWidth="1"/>
    <col min="5" max="5" width="13.5546875" style="185" customWidth="1"/>
    <col min="6" max="6" width="13.77734375" style="185" customWidth="1"/>
    <col min="7" max="7" width="16.77734375" style="185" customWidth="1"/>
    <col min="8" max="8" width="13.5546875" style="185" customWidth="1"/>
    <col min="9" max="9" width="12.21875" style="185" customWidth="1"/>
    <col min="10" max="10" width="16.77734375" style="185" customWidth="1"/>
    <col min="11" max="11" width="13.5546875" style="185" customWidth="1"/>
    <col min="12" max="12" width="13.77734375" style="185" customWidth="1"/>
    <col min="13" max="13" width="16.77734375" style="185" customWidth="1"/>
    <col min="14" max="14" width="13.5546875" style="185" customWidth="1"/>
    <col min="15" max="15" width="13.77734375" style="185" customWidth="1"/>
    <col min="16" max="16" width="16.77734375" style="185" customWidth="1"/>
    <col min="17" max="17" width="13.5546875" style="185" customWidth="1"/>
    <col min="18" max="18" width="14.44140625" style="185" bestFit="1" customWidth="1"/>
    <col min="19" max="19" width="16.77734375" style="185" customWidth="1"/>
    <col min="20" max="20" width="13.5546875" style="185" customWidth="1"/>
    <col min="21" max="21" width="14.44140625" style="185" bestFit="1" customWidth="1"/>
    <col min="22" max="22" width="16.77734375" style="185" customWidth="1"/>
    <col min="23" max="23" width="12.44140625" style="185" customWidth="1"/>
    <col min="24" max="24" width="14.44140625" style="185" bestFit="1" customWidth="1"/>
    <col min="25" max="25" width="26.5546875" style="185" customWidth="1"/>
    <col min="26" max="30" width="9.21875" style="185" customWidth="1"/>
    <col min="31" max="16384" width="0" style="185" hidden="1"/>
  </cols>
  <sheetData>
    <row r="1" spans="1:35" ht="15.6" x14ac:dyDescent="0.3">
      <c r="A1" s="308" t="s">
        <v>28</v>
      </c>
      <c r="B1" s="308"/>
      <c r="C1" s="308"/>
      <c r="D1" s="182"/>
      <c r="E1" s="183"/>
      <c r="F1" s="183"/>
      <c r="G1" s="184"/>
      <c r="H1" s="183"/>
      <c r="I1" s="183"/>
      <c r="J1" s="184"/>
      <c r="K1" s="183"/>
      <c r="L1" s="183"/>
      <c r="M1" s="184"/>
      <c r="N1" s="183"/>
      <c r="O1" s="183"/>
      <c r="P1" s="184"/>
      <c r="Q1" s="183"/>
      <c r="R1" s="183"/>
      <c r="S1" s="184"/>
      <c r="T1" s="183"/>
      <c r="U1" s="183"/>
      <c r="V1" s="183"/>
      <c r="W1" s="183"/>
      <c r="X1" s="183"/>
      <c r="Y1" s="183"/>
      <c r="Z1" s="183"/>
      <c r="AA1" s="183"/>
      <c r="AB1" s="183"/>
      <c r="AC1" s="183"/>
      <c r="AD1" s="183"/>
    </row>
    <row r="2" spans="1:35" ht="15.6" x14ac:dyDescent="0.3">
      <c r="A2" s="186" t="s">
        <v>6</v>
      </c>
      <c r="B2" s="186"/>
      <c r="C2" s="466">
        <f>Signature!C11</f>
        <v>0</v>
      </c>
      <c r="D2" s="466"/>
      <c r="E2" s="466"/>
      <c r="F2" s="466"/>
      <c r="G2" s="466"/>
      <c r="H2" s="466"/>
      <c r="I2" s="183"/>
      <c r="J2" s="184"/>
      <c r="K2" s="183"/>
      <c r="L2" s="183"/>
      <c r="M2" s="184"/>
      <c r="N2" s="183"/>
      <c r="O2" s="183"/>
      <c r="P2" s="184"/>
      <c r="Q2" s="183"/>
      <c r="R2" s="183"/>
      <c r="S2" s="184"/>
      <c r="T2" s="183"/>
      <c r="U2" s="183"/>
      <c r="V2" s="183"/>
      <c r="W2" s="183"/>
      <c r="X2" s="183"/>
      <c r="Y2" s="183"/>
      <c r="Z2" s="183"/>
      <c r="AA2" s="183"/>
      <c r="AB2" s="183"/>
      <c r="AC2" s="183"/>
      <c r="AD2" s="183"/>
    </row>
    <row r="3" spans="1:35" ht="15.6" x14ac:dyDescent="0.3">
      <c r="A3" s="355" t="s">
        <v>60</v>
      </c>
      <c r="B3" s="356"/>
      <c r="C3" s="356"/>
      <c r="D3" s="356"/>
      <c r="E3" s="356"/>
      <c r="F3" s="356"/>
      <c r="G3" s="356"/>
      <c r="H3" s="357"/>
      <c r="I3" s="183"/>
      <c r="J3" s="187"/>
      <c r="K3" s="183"/>
      <c r="L3" s="183"/>
      <c r="M3" s="184"/>
      <c r="N3" s="183"/>
      <c r="O3" s="183"/>
      <c r="P3" s="184"/>
      <c r="Q3" s="183"/>
      <c r="R3" s="183"/>
      <c r="S3" s="184"/>
      <c r="T3" s="183"/>
      <c r="U3" s="183"/>
      <c r="V3" s="183"/>
      <c r="W3" s="183"/>
      <c r="X3" s="183"/>
      <c r="Y3" s="183"/>
      <c r="Z3" s="183"/>
      <c r="AA3" s="183"/>
      <c r="AB3" s="183"/>
      <c r="AC3" s="183"/>
      <c r="AD3" s="183"/>
    </row>
    <row r="4" spans="1:35" ht="212.25" customHeight="1" x14ac:dyDescent="0.3">
      <c r="A4" s="467" t="s">
        <v>260</v>
      </c>
      <c r="B4" s="468"/>
      <c r="C4" s="468"/>
      <c r="D4" s="468"/>
      <c r="E4" s="468"/>
      <c r="F4" s="468"/>
      <c r="G4" s="468"/>
      <c r="H4" s="469"/>
      <c r="I4" s="183"/>
      <c r="J4" s="470"/>
      <c r="K4" s="470"/>
      <c r="L4" s="470"/>
      <c r="M4" s="470"/>
      <c r="N4" s="470"/>
      <c r="O4" s="183"/>
      <c r="P4" s="184"/>
      <c r="Q4" s="183"/>
      <c r="R4" s="183"/>
      <c r="S4" s="184"/>
      <c r="T4" s="183"/>
      <c r="U4" s="183"/>
      <c r="V4" s="183"/>
      <c r="W4" s="183"/>
      <c r="X4" s="183"/>
      <c r="Y4" s="183"/>
      <c r="Z4" s="183"/>
      <c r="AA4" s="183"/>
      <c r="AB4" s="183"/>
      <c r="AC4" s="183"/>
      <c r="AD4" s="183"/>
    </row>
    <row r="5" spans="1:35" ht="15.6" x14ac:dyDescent="0.3">
      <c r="A5" s="83"/>
      <c r="B5" s="83"/>
      <c r="C5" s="83"/>
      <c r="D5" s="83"/>
      <c r="E5" s="83"/>
      <c r="F5" s="83"/>
      <c r="G5" s="83"/>
      <c r="H5" s="83"/>
      <c r="I5" s="183"/>
      <c r="J5" s="184"/>
      <c r="K5" s="183"/>
      <c r="L5" s="183"/>
      <c r="M5" s="184"/>
      <c r="N5" s="183"/>
      <c r="O5" s="183"/>
      <c r="P5" s="184"/>
      <c r="Q5" s="183"/>
      <c r="R5" s="183"/>
      <c r="S5" s="184"/>
      <c r="T5" s="183"/>
      <c r="U5" s="183"/>
      <c r="V5" s="183"/>
      <c r="W5" s="183"/>
      <c r="X5" s="183"/>
      <c r="Y5" s="183"/>
      <c r="Z5" s="183"/>
      <c r="AA5" s="183"/>
      <c r="AB5" s="183"/>
      <c r="AC5" s="183"/>
      <c r="AD5" s="183"/>
    </row>
    <row r="6" spans="1:35" s="42" customFormat="1" ht="23.25" customHeight="1" x14ac:dyDescent="0.25">
      <c r="A6" s="361" t="s">
        <v>261</v>
      </c>
      <c r="B6" s="362"/>
      <c r="C6" s="402">
        <f>Y29</f>
        <v>0</v>
      </c>
      <c r="D6" s="364"/>
      <c r="E6" s="84"/>
      <c r="F6" s="84"/>
      <c r="G6" s="43"/>
      <c r="H6" s="43"/>
      <c r="I6" s="43"/>
      <c r="J6" s="43"/>
      <c r="K6" s="43"/>
      <c r="L6" s="43"/>
      <c r="M6" s="43"/>
      <c r="N6" s="43"/>
      <c r="O6" s="43"/>
      <c r="P6" s="43"/>
      <c r="Q6" s="43"/>
      <c r="R6" s="43"/>
      <c r="S6" s="43"/>
      <c r="T6" s="43"/>
    </row>
    <row r="7" spans="1:35" s="42" customFormat="1" ht="14.25" customHeight="1" x14ac:dyDescent="0.25">
      <c r="A7" s="83"/>
      <c r="B7" s="84"/>
      <c r="C7" s="84"/>
      <c r="D7" s="84"/>
      <c r="E7" s="84"/>
      <c r="F7" s="84"/>
      <c r="G7" s="43"/>
      <c r="H7" s="43"/>
      <c r="I7" s="43"/>
      <c r="J7" s="43"/>
      <c r="K7" s="43"/>
      <c r="L7" s="43"/>
      <c r="M7" s="43"/>
      <c r="N7" s="43"/>
      <c r="O7" s="43"/>
      <c r="P7" s="43"/>
      <c r="Q7" s="43"/>
      <c r="R7" s="43"/>
      <c r="S7" s="43"/>
      <c r="T7" s="43"/>
    </row>
    <row r="8" spans="1:35" s="88" customFormat="1" ht="46.8" x14ac:dyDescent="0.3">
      <c r="A8" s="40" t="s">
        <v>126</v>
      </c>
      <c r="B8" s="85" t="s">
        <v>262</v>
      </c>
      <c r="C8" s="86" t="s">
        <v>263</v>
      </c>
      <c r="D8" s="298" t="s">
        <v>129</v>
      </c>
      <c r="E8" s="341" t="s">
        <v>130</v>
      </c>
      <c r="F8" s="343"/>
      <c r="G8" s="298" t="s">
        <v>131</v>
      </c>
      <c r="H8" s="341" t="s">
        <v>132</v>
      </c>
      <c r="I8" s="343"/>
      <c r="J8" s="298" t="s">
        <v>133</v>
      </c>
      <c r="K8" s="341" t="s">
        <v>134</v>
      </c>
      <c r="L8" s="343"/>
      <c r="M8" s="298" t="s">
        <v>135</v>
      </c>
      <c r="N8" s="341" t="s">
        <v>136</v>
      </c>
      <c r="O8" s="343"/>
      <c r="P8" s="298" t="s">
        <v>137</v>
      </c>
      <c r="Q8" s="341" t="s">
        <v>138</v>
      </c>
      <c r="R8" s="343"/>
      <c r="S8" s="298" t="s">
        <v>139</v>
      </c>
      <c r="T8" s="341" t="s">
        <v>140</v>
      </c>
      <c r="U8" s="343"/>
      <c r="V8" s="298" t="s">
        <v>141</v>
      </c>
      <c r="W8" s="341" t="s">
        <v>142</v>
      </c>
      <c r="X8" s="343"/>
      <c r="Y8" s="298" t="s">
        <v>143</v>
      </c>
      <c r="Z8" s="87"/>
      <c r="AA8" s="87"/>
      <c r="AB8" s="87"/>
      <c r="AC8" s="87"/>
      <c r="AD8" s="87"/>
      <c r="AE8" s="87"/>
      <c r="AF8" s="87"/>
      <c r="AG8" s="87"/>
      <c r="AH8" s="87"/>
      <c r="AI8" s="87"/>
    </row>
    <row r="9" spans="1:35" s="88" customFormat="1" ht="15" x14ac:dyDescent="0.3">
      <c r="A9" s="89" t="s">
        <v>144</v>
      </c>
      <c r="B9" s="90"/>
      <c r="C9" s="91"/>
      <c r="D9" s="91"/>
      <c r="E9" s="91"/>
      <c r="F9" s="91"/>
      <c r="G9" s="91"/>
      <c r="H9" s="91"/>
      <c r="I9" s="91"/>
      <c r="J9" s="91"/>
      <c r="K9" s="91"/>
      <c r="L9" s="91"/>
      <c r="M9" s="91"/>
      <c r="N9" s="91"/>
      <c r="O9" s="91"/>
      <c r="P9" s="91"/>
      <c r="Q9" s="91"/>
      <c r="R9" s="91"/>
      <c r="S9" s="91"/>
      <c r="T9" s="91"/>
      <c r="U9" s="91"/>
      <c r="V9" s="91"/>
      <c r="W9" s="91"/>
      <c r="X9" s="91"/>
      <c r="Y9" s="92"/>
      <c r="Z9" s="87"/>
      <c r="AA9" s="87"/>
      <c r="AB9" s="87"/>
      <c r="AC9" s="87"/>
      <c r="AD9" s="87"/>
      <c r="AE9" s="87"/>
      <c r="AF9" s="87"/>
      <c r="AG9" s="87"/>
      <c r="AH9" s="87"/>
      <c r="AI9" s="87"/>
    </row>
    <row r="10" spans="1:35" s="100" customFormat="1" ht="13.2" x14ac:dyDescent="0.3">
      <c r="A10" s="93">
        <v>1</v>
      </c>
      <c r="B10" s="94" t="s">
        <v>264</v>
      </c>
      <c r="C10" s="95" t="s">
        <v>146</v>
      </c>
      <c r="D10" s="97"/>
      <c r="E10" s="453"/>
      <c r="F10" s="454"/>
      <c r="G10" s="61">
        <v>0</v>
      </c>
      <c r="H10" s="455">
        <f t="shared" ref="H10" si="0">G10</f>
        <v>0</v>
      </c>
      <c r="I10" s="456"/>
      <c r="J10" s="97"/>
      <c r="K10" s="453"/>
      <c r="L10" s="454"/>
      <c r="M10" s="97"/>
      <c r="N10" s="453"/>
      <c r="O10" s="454"/>
      <c r="P10" s="97"/>
      <c r="Q10" s="453"/>
      <c r="R10" s="454"/>
      <c r="S10" s="97"/>
      <c r="T10" s="453"/>
      <c r="U10" s="454"/>
      <c r="V10" s="97"/>
      <c r="W10" s="453"/>
      <c r="X10" s="454"/>
      <c r="Y10" s="98">
        <f>H10</f>
        <v>0</v>
      </c>
      <c r="Z10" s="99"/>
      <c r="AA10" s="99"/>
      <c r="AB10" s="99"/>
      <c r="AC10" s="99"/>
      <c r="AD10" s="99"/>
      <c r="AE10" s="99"/>
      <c r="AF10" s="99"/>
      <c r="AG10" s="99"/>
      <c r="AH10" s="99"/>
      <c r="AI10" s="99"/>
    </row>
    <row r="11" spans="1:35" s="100" customFormat="1" ht="13.2" x14ac:dyDescent="0.3">
      <c r="A11" s="93">
        <v>2</v>
      </c>
      <c r="B11" s="94" t="s">
        <v>265</v>
      </c>
      <c r="C11" s="95" t="s">
        <v>146</v>
      </c>
      <c r="D11" s="61">
        <v>0</v>
      </c>
      <c r="E11" s="455">
        <f t="shared" ref="E11" si="1">D11</f>
        <v>0</v>
      </c>
      <c r="F11" s="456"/>
      <c r="G11" s="97"/>
      <c r="H11" s="453"/>
      <c r="I11" s="454"/>
      <c r="J11" s="97"/>
      <c r="K11" s="453"/>
      <c r="L11" s="454"/>
      <c r="M11" s="97"/>
      <c r="N11" s="453"/>
      <c r="O11" s="454"/>
      <c r="P11" s="97"/>
      <c r="Q11" s="453"/>
      <c r="R11" s="454"/>
      <c r="S11" s="97"/>
      <c r="T11" s="453"/>
      <c r="U11" s="454"/>
      <c r="V11" s="97"/>
      <c r="W11" s="453"/>
      <c r="X11" s="454"/>
      <c r="Y11" s="98">
        <f>$E11</f>
        <v>0</v>
      </c>
      <c r="Z11" s="99"/>
      <c r="AA11" s="99"/>
      <c r="AB11" s="99"/>
      <c r="AC11" s="99"/>
      <c r="AD11" s="99"/>
      <c r="AE11" s="99"/>
      <c r="AF11" s="99"/>
      <c r="AG11" s="99"/>
      <c r="AH11" s="99"/>
      <c r="AI11" s="99"/>
    </row>
    <row r="12" spans="1:35" s="100" customFormat="1" ht="26.4" x14ac:dyDescent="0.3">
      <c r="A12" s="93">
        <v>3</v>
      </c>
      <c r="B12" s="94" t="s">
        <v>266</v>
      </c>
      <c r="C12" s="95" t="s">
        <v>146</v>
      </c>
      <c r="D12" s="97"/>
      <c r="E12" s="453"/>
      <c r="F12" s="454"/>
      <c r="G12" s="61">
        <v>0</v>
      </c>
      <c r="H12" s="455">
        <f t="shared" ref="H12" si="2">G12</f>
        <v>0</v>
      </c>
      <c r="I12" s="456"/>
      <c r="J12" s="97"/>
      <c r="K12" s="453"/>
      <c r="L12" s="454"/>
      <c r="M12" s="97"/>
      <c r="N12" s="453"/>
      <c r="O12" s="454"/>
      <c r="P12" s="97"/>
      <c r="Q12" s="453"/>
      <c r="R12" s="454"/>
      <c r="S12" s="97"/>
      <c r="T12" s="453"/>
      <c r="U12" s="454"/>
      <c r="V12" s="97"/>
      <c r="W12" s="453"/>
      <c r="X12" s="454"/>
      <c r="Y12" s="98">
        <f>H12</f>
        <v>0</v>
      </c>
      <c r="Z12" s="99"/>
      <c r="AA12" s="99"/>
      <c r="AB12" s="99"/>
      <c r="AC12" s="99"/>
      <c r="AD12" s="99"/>
      <c r="AE12" s="99"/>
      <c r="AF12" s="99"/>
      <c r="AG12" s="99"/>
      <c r="AH12" s="99"/>
      <c r="AI12" s="99"/>
    </row>
    <row r="13" spans="1:35" s="100" customFormat="1" ht="15.6" x14ac:dyDescent="0.3">
      <c r="A13" s="361" t="s">
        <v>154</v>
      </c>
      <c r="B13" s="362"/>
      <c r="C13" s="391"/>
      <c r="D13" s="105" t="s">
        <v>155</v>
      </c>
      <c r="E13" s="444">
        <f>SUM(E11:F12)</f>
        <v>0</v>
      </c>
      <c r="F13" s="445"/>
      <c r="G13" s="105" t="s">
        <v>156</v>
      </c>
      <c r="H13" s="444">
        <f>SUM(H11:I12)</f>
        <v>0</v>
      </c>
      <c r="I13" s="445"/>
      <c r="J13" s="105" t="s">
        <v>157</v>
      </c>
      <c r="K13" s="444">
        <f>SUM(K11:L12)</f>
        <v>0</v>
      </c>
      <c r="L13" s="445"/>
      <c r="M13" s="105" t="s">
        <v>158</v>
      </c>
      <c r="N13" s="444">
        <f>SUM(N11:O12)</f>
        <v>0</v>
      </c>
      <c r="O13" s="445"/>
      <c r="P13" s="105" t="s">
        <v>159</v>
      </c>
      <c r="Q13" s="444">
        <f>SUM(Q11:R12)</f>
        <v>0</v>
      </c>
      <c r="R13" s="445"/>
      <c r="S13" s="105" t="s">
        <v>160</v>
      </c>
      <c r="T13" s="444">
        <f>SUM(T11:U12)</f>
        <v>0</v>
      </c>
      <c r="U13" s="445"/>
      <c r="V13" s="105" t="s">
        <v>161</v>
      </c>
      <c r="W13" s="444">
        <f>SUM(W11:X12)</f>
        <v>0</v>
      </c>
      <c r="X13" s="445"/>
      <c r="Y13" s="112">
        <f>SUM(Y10:Y12)</f>
        <v>0</v>
      </c>
      <c r="Z13" s="99"/>
      <c r="AA13" s="99"/>
      <c r="AB13" s="99"/>
      <c r="AC13" s="99"/>
      <c r="AD13" s="99"/>
      <c r="AE13" s="99"/>
      <c r="AF13" s="99"/>
      <c r="AG13" s="99"/>
      <c r="AH13" s="99"/>
      <c r="AI13" s="99"/>
    </row>
    <row r="14" spans="1:35" s="100" customFormat="1" ht="13.2" x14ac:dyDescent="0.3">
      <c r="A14" s="108"/>
      <c r="B14" s="108"/>
      <c r="C14" s="108"/>
      <c r="D14" s="108"/>
      <c r="E14" s="108"/>
      <c r="F14" s="108"/>
      <c r="G14" s="108"/>
      <c r="H14" s="108"/>
      <c r="I14" s="108"/>
      <c r="J14" s="108"/>
      <c r="K14" s="108"/>
      <c r="L14" s="108"/>
      <c r="M14" s="108"/>
      <c r="N14" s="108"/>
      <c r="O14" s="108"/>
      <c r="P14" s="108"/>
      <c r="Q14" s="108"/>
      <c r="R14" s="108"/>
      <c r="S14" s="108"/>
      <c r="T14" s="108"/>
      <c r="U14" s="108"/>
      <c r="V14" s="108"/>
      <c r="W14" s="108"/>
      <c r="X14" s="108"/>
      <c r="Y14" s="303"/>
      <c r="Z14" s="99"/>
      <c r="AA14" s="99"/>
      <c r="AB14" s="99"/>
      <c r="AC14" s="99"/>
      <c r="AD14" s="99"/>
      <c r="AE14" s="99"/>
      <c r="AF14" s="99"/>
      <c r="AG14" s="99"/>
      <c r="AH14" s="99"/>
      <c r="AI14" s="99"/>
    </row>
    <row r="15" spans="1:35" s="100" customFormat="1" ht="52.05" customHeight="1" x14ac:dyDescent="0.3">
      <c r="A15" s="40" t="s">
        <v>126</v>
      </c>
      <c r="B15" s="85" t="s">
        <v>262</v>
      </c>
      <c r="C15" s="86" t="s">
        <v>263</v>
      </c>
      <c r="D15" s="298" t="s">
        <v>162</v>
      </c>
      <c r="E15" s="341" t="s">
        <v>130</v>
      </c>
      <c r="F15" s="343"/>
      <c r="G15" s="298" t="s">
        <v>162</v>
      </c>
      <c r="H15" s="341" t="s">
        <v>132</v>
      </c>
      <c r="I15" s="343"/>
      <c r="J15" s="298" t="s">
        <v>162</v>
      </c>
      <c r="K15" s="341" t="s">
        <v>134</v>
      </c>
      <c r="L15" s="343"/>
      <c r="M15" s="298" t="s">
        <v>162</v>
      </c>
      <c r="N15" s="341" t="s">
        <v>136</v>
      </c>
      <c r="O15" s="343"/>
      <c r="P15" s="298" t="s">
        <v>162</v>
      </c>
      <c r="Q15" s="341" t="s">
        <v>138</v>
      </c>
      <c r="R15" s="343"/>
      <c r="S15" s="298" t="s">
        <v>162</v>
      </c>
      <c r="T15" s="341" t="s">
        <v>140</v>
      </c>
      <c r="U15" s="343"/>
      <c r="V15" s="298" t="s">
        <v>162</v>
      </c>
      <c r="W15" s="341" t="s">
        <v>142</v>
      </c>
      <c r="X15" s="343"/>
      <c r="Y15" s="298" t="s">
        <v>143</v>
      </c>
      <c r="Z15" s="99"/>
      <c r="AA15" s="99"/>
      <c r="AB15" s="99"/>
      <c r="AC15" s="99"/>
      <c r="AD15" s="99"/>
      <c r="AE15" s="99"/>
      <c r="AF15" s="99"/>
      <c r="AG15" s="99"/>
      <c r="AH15" s="99"/>
      <c r="AI15" s="99"/>
    </row>
    <row r="16" spans="1:35" s="100" customFormat="1" ht="13.2" x14ac:dyDescent="0.3">
      <c r="A16" s="89" t="s">
        <v>163</v>
      </c>
      <c r="B16" s="109"/>
      <c r="C16" s="91"/>
      <c r="D16" s="91"/>
      <c r="E16" s="91"/>
      <c r="F16" s="91"/>
      <c r="G16" s="91"/>
      <c r="H16" s="91"/>
      <c r="I16" s="91"/>
      <c r="J16" s="91"/>
      <c r="K16" s="91"/>
      <c r="L16" s="91"/>
      <c r="M16" s="91"/>
      <c r="N16" s="91"/>
      <c r="O16" s="91"/>
      <c r="P16" s="91"/>
      <c r="Q16" s="91"/>
      <c r="R16" s="91"/>
      <c r="S16" s="91"/>
      <c r="T16" s="91"/>
      <c r="U16" s="91"/>
      <c r="V16" s="91"/>
      <c r="W16" s="91"/>
      <c r="X16" s="91"/>
      <c r="Y16" s="92"/>
      <c r="Z16" s="99"/>
      <c r="AA16" s="99"/>
      <c r="AB16" s="99"/>
      <c r="AC16" s="99"/>
      <c r="AD16" s="99"/>
      <c r="AE16" s="99"/>
      <c r="AF16" s="99"/>
      <c r="AG16" s="99"/>
      <c r="AH16" s="99"/>
      <c r="AI16" s="99"/>
    </row>
    <row r="17" spans="1:35" s="100" customFormat="1" ht="13.2" x14ac:dyDescent="0.3">
      <c r="A17" s="93">
        <v>4</v>
      </c>
      <c r="B17" s="94" t="s">
        <v>267</v>
      </c>
      <c r="C17" s="95" t="s">
        <v>165</v>
      </c>
      <c r="D17" s="188"/>
      <c r="E17" s="471"/>
      <c r="F17" s="472"/>
      <c r="G17" s="64">
        <v>0</v>
      </c>
      <c r="H17" s="451">
        <f>G17*12</f>
        <v>0</v>
      </c>
      <c r="I17" s="452"/>
      <c r="J17" s="64">
        <v>0</v>
      </c>
      <c r="K17" s="451">
        <f>J17*12</f>
        <v>0</v>
      </c>
      <c r="L17" s="452"/>
      <c r="M17" s="64">
        <v>0</v>
      </c>
      <c r="N17" s="451">
        <f>M17*12</f>
        <v>0</v>
      </c>
      <c r="O17" s="452"/>
      <c r="P17" s="64">
        <v>0</v>
      </c>
      <c r="Q17" s="451">
        <f>P17*12</f>
        <v>0</v>
      </c>
      <c r="R17" s="452"/>
      <c r="S17" s="64">
        <v>0</v>
      </c>
      <c r="T17" s="451">
        <f>S17*12</f>
        <v>0</v>
      </c>
      <c r="U17" s="452"/>
      <c r="V17" s="64">
        <v>0</v>
      </c>
      <c r="W17" s="451">
        <f>V17*12</f>
        <v>0</v>
      </c>
      <c r="X17" s="452"/>
      <c r="Y17" s="98">
        <f>$E17+H17+K17+N17+Q17+T17+W17</f>
        <v>0</v>
      </c>
      <c r="Z17" s="99"/>
      <c r="AA17" s="99"/>
      <c r="AB17" s="99"/>
      <c r="AC17" s="99"/>
      <c r="AD17" s="99"/>
      <c r="AE17" s="99"/>
      <c r="AF17" s="99"/>
      <c r="AG17" s="99"/>
      <c r="AH17" s="99"/>
      <c r="AI17" s="99"/>
    </row>
    <row r="18" spans="1:35" s="100" customFormat="1" ht="13.2" x14ac:dyDescent="0.3">
      <c r="A18" s="93">
        <v>5</v>
      </c>
      <c r="B18" s="94" t="s">
        <v>268</v>
      </c>
      <c r="C18" s="95" t="s">
        <v>165</v>
      </c>
      <c r="D18" s="188"/>
      <c r="E18" s="471"/>
      <c r="F18" s="472"/>
      <c r="G18" s="64">
        <v>0</v>
      </c>
      <c r="H18" s="451">
        <f t="shared" ref="H18:H19" si="3">G18*12</f>
        <v>0</v>
      </c>
      <c r="I18" s="452"/>
      <c r="J18" s="64">
        <v>0</v>
      </c>
      <c r="K18" s="451">
        <f t="shared" ref="K18:K19" si="4">J18*12</f>
        <v>0</v>
      </c>
      <c r="L18" s="452"/>
      <c r="M18" s="64">
        <v>0</v>
      </c>
      <c r="N18" s="451">
        <f t="shared" ref="N18:N19" si="5">M18*12</f>
        <v>0</v>
      </c>
      <c r="O18" s="452"/>
      <c r="P18" s="64">
        <v>0</v>
      </c>
      <c r="Q18" s="451">
        <f t="shared" ref="Q18:Q19" si="6">P18*12</f>
        <v>0</v>
      </c>
      <c r="R18" s="452"/>
      <c r="S18" s="64">
        <v>0</v>
      </c>
      <c r="T18" s="451">
        <f t="shared" ref="T18:T19" si="7">S18*12</f>
        <v>0</v>
      </c>
      <c r="U18" s="452"/>
      <c r="V18" s="64">
        <v>0</v>
      </c>
      <c r="W18" s="451">
        <f>V18*12</f>
        <v>0</v>
      </c>
      <c r="X18" s="452"/>
      <c r="Y18" s="98">
        <f t="shared" ref="Y18:Y19" si="8">$E18+H18+K18+N18+Q18+T18+W18</f>
        <v>0</v>
      </c>
      <c r="Z18" s="99"/>
      <c r="AA18" s="99"/>
      <c r="AB18" s="99"/>
      <c r="AC18" s="99"/>
      <c r="AD18" s="99"/>
      <c r="AE18" s="99"/>
      <c r="AF18" s="99"/>
      <c r="AG18" s="99"/>
      <c r="AH18" s="99"/>
      <c r="AI18" s="99"/>
    </row>
    <row r="19" spans="1:35" s="100" customFormat="1" ht="26.4" x14ac:dyDescent="0.3">
      <c r="A19" s="93">
        <v>6</v>
      </c>
      <c r="B19" s="94" t="s">
        <v>269</v>
      </c>
      <c r="C19" s="95" t="s">
        <v>165</v>
      </c>
      <c r="D19" s="188"/>
      <c r="E19" s="471"/>
      <c r="F19" s="472"/>
      <c r="G19" s="64">
        <v>0</v>
      </c>
      <c r="H19" s="451">
        <f t="shared" si="3"/>
        <v>0</v>
      </c>
      <c r="I19" s="452"/>
      <c r="J19" s="64">
        <v>0</v>
      </c>
      <c r="K19" s="451">
        <f t="shared" si="4"/>
        <v>0</v>
      </c>
      <c r="L19" s="452"/>
      <c r="M19" s="64">
        <v>0</v>
      </c>
      <c r="N19" s="451">
        <f t="shared" si="5"/>
        <v>0</v>
      </c>
      <c r="O19" s="452"/>
      <c r="P19" s="64">
        <v>0</v>
      </c>
      <c r="Q19" s="451">
        <f t="shared" si="6"/>
        <v>0</v>
      </c>
      <c r="R19" s="452"/>
      <c r="S19" s="64">
        <v>0</v>
      </c>
      <c r="T19" s="451">
        <f t="shared" si="7"/>
        <v>0</v>
      </c>
      <c r="U19" s="452"/>
      <c r="V19" s="64">
        <v>0</v>
      </c>
      <c r="W19" s="451">
        <f t="shared" ref="W19" si="9">V19*12</f>
        <v>0</v>
      </c>
      <c r="X19" s="452"/>
      <c r="Y19" s="98">
        <f t="shared" si="8"/>
        <v>0</v>
      </c>
      <c r="Z19" s="111"/>
      <c r="AA19" s="99"/>
      <c r="AB19" s="111"/>
      <c r="AC19" s="99"/>
      <c r="AD19" s="99"/>
      <c r="AE19" s="99"/>
      <c r="AF19" s="99"/>
      <c r="AG19" s="99"/>
      <c r="AH19" s="99"/>
      <c r="AI19" s="99"/>
    </row>
    <row r="20" spans="1:35" s="100" customFormat="1" ht="15.6" x14ac:dyDescent="0.3">
      <c r="A20" s="361" t="s">
        <v>171</v>
      </c>
      <c r="B20" s="362"/>
      <c r="C20" s="391"/>
      <c r="D20" s="105" t="s">
        <v>155</v>
      </c>
      <c r="E20" s="444">
        <f>SUM(E17:F19)</f>
        <v>0</v>
      </c>
      <c r="F20" s="445"/>
      <c r="G20" s="105" t="s">
        <v>156</v>
      </c>
      <c r="H20" s="444">
        <f>SUM(H17:I19)</f>
        <v>0</v>
      </c>
      <c r="I20" s="445"/>
      <c r="J20" s="105" t="s">
        <v>157</v>
      </c>
      <c r="K20" s="444">
        <f>SUM(K17:L19)</f>
        <v>0</v>
      </c>
      <c r="L20" s="445"/>
      <c r="M20" s="105" t="s">
        <v>158</v>
      </c>
      <c r="N20" s="444">
        <f>SUM(N17:O19)</f>
        <v>0</v>
      </c>
      <c r="O20" s="445"/>
      <c r="P20" s="105" t="s">
        <v>159</v>
      </c>
      <c r="Q20" s="444">
        <f>SUM(Q17:R19)</f>
        <v>0</v>
      </c>
      <c r="R20" s="445"/>
      <c r="S20" s="105" t="s">
        <v>160</v>
      </c>
      <c r="T20" s="444">
        <f>SUM(T17:U19)</f>
        <v>0</v>
      </c>
      <c r="U20" s="445"/>
      <c r="V20" s="105" t="s">
        <v>161</v>
      </c>
      <c r="W20" s="444">
        <f>SUM(W17:X19)</f>
        <v>0</v>
      </c>
      <c r="X20" s="445"/>
      <c r="Y20" s="112">
        <f>SUM(Y17:Y19)</f>
        <v>0</v>
      </c>
      <c r="Z20" s="99"/>
      <c r="AA20" s="99"/>
      <c r="AB20" s="99"/>
      <c r="AC20" s="99"/>
      <c r="AD20" s="99"/>
      <c r="AE20" s="99"/>
      <c r="AF20" s="99"/>
      <c r="AG20" s="99"/>
      <c r="AH20" s="99"/>
      <c r="AI20" s="99"/>
    </row>
    <row r="21" spans="1:35" s="113" customFormat="1" ht="13.2" x14ac:dyDescent="0.25">
      <c r="B21" s="114"/>
      <c r="C21" s="114"/>
    </row>
    <row r="22" spans="1:35" s="113" customFormat="1" ht="15.6" x14ac:dyDescent="0.25">
      <c r="A22" s="361" t="s">
        <v>270</v>
      </c>
      <c r="B22" s="362"/>
      <c r="C22" s="391"/>
      <c r="D22" s="105" t="s">
        <v>155</v>
      </c>
      <c r="E22" s="444">
        <f>SUM(E13,E20)</f>
        <v>0</v>
      </c>
      <c r="F22" s="445"/>
      <c r="G22" s="105" t="s">
        <v>156</v>
      </c>
      <c r="H22" s="444">
        <f>SUM(H13,H20)</f>
        <v>0</v>
      </c>
      <c r="I22" s="445"/>
      <c r="J22" s="105" t="s">
        <v>157</v>
      </c>
      <c r="K22" s="444">
        <f>SUM(K13,K20)</f>
        <v>0</v>
      </c>
      <c r="L22" s="445"/>
      <c r="M22" s="105" t="s">
        <v>158</v>
      </c>
      <c r="N22" s="444">
        <f>SUM(N13,N20)</f>
        <v>0</v>
      </c>
      <c r="O22" s="445"/>
      <c r="P22" s="105" t="s">
        <v>159</v>
      </c>
      <c r="Q22" s="444">
        <f>SUM(Q13,Q20)</f>
        <v>0</v>
      </c>
      <c r="R22" s="445"/>
      <c r="S22" s="105" t="s">
        <v>160</v>
      </c>
      <c r="T22" s="444">
        <f>SUM(T13,T20)</f>
        <v>0</v>
      </c>
      <c r="U22" s="445"/>
      <c r="V22" s="105" t="s">
        <v>161</v>
      </c>
      <c r="W22" s="444">
        <f>SUM(W13,W20)</f>
        <v>0</v>
      </c>
      <c r="X22" s="445"/>
      <c r="Y22" s="112">
        <f>Y13+Y20</f>
        <v>0</v>
      </c>
    </row>
    <row r="23" spans="1:35" ht="15.6" x14ac:dyDescent="0.3">
      <c r="A23" s="83"/>
      <c r="B23" s="83"/>
      <c r="C23" s="83"/>
      <c r="D23" s="83"/>
      <c r="E23" s="83"/>
      <c r="F23" s="83"/>
      <c r="G23" s="83"/>
      <c r="H23" s="83"/>
      <c r="I23" s="183"/>
      <c r="J23" s="184"/>
      <c r="K23" s="183"/>
      <c r="L23" s="183"/>
      <c r="M23" s="184"/>
      <c r="N23" s="183"/>
      <c r="O23" s="183"/>
      <c r="P23" s="184"/>
      <c r="Q23" s="183"/>
      <c r="R23" s="183"/>
      <c r="S23" s="184"/>
      <c r="T23" s="183"/>
      <c r="U23" s="183"/>
      <c r="V23" s="184"/>
      <c r="W23" s="183"/>
      <c r="X23" s="183"/>
      <c r="Y23" s="183"/>
      <c r="Z23" s="183"/>
      <c r="AA23" s="183"/>
      <c r="AB23" s="183"/>
      <c r="AC23" s="183"/>
      <c r="AD23" s="183"/>
    </row>
    <row r="24" spans="1:35" ht="15.6" x14ac:dyDescent="0.25">
      <c r="A24" s="464" t="s">
        <v>126</v>
      </c>
      <c r="B24" s="457" t="s">
        <v>271</v>
      </c>
      <c r="C24" s="458"/>
      <c r="D24" s="446" t="s">
        <v>63</v>
      </c>
      <c r="E24" s="447"/>
      <c r="F24" s="448"/>
      <c r="G24" s="446" t="s">
        <v>83</v>
      </c>
      <c r="H24" s="447"/>
      <c r="I24" s="448"/>
      <c r="J24" s="446" t="s">
        <v>84</v>
      </c>
      <c r="K24" s="447"/>
      <c r="L24" s="448"/>
      <c r="M24" s="446" t="s">
        <v>66</v>
      </c>
      <c r="N24" s="447"/>
      <c r="O24" s="448"/>
      <c r="P24" s="446" t="s">
        <v>67</v>
      </c>
      <c r="Q24" s="447"/>
      <c r="R24" s="448"/>
      <c r="S24" s="446" t="s">
        <v>68</v>
      </c>
      <c r="T24" s="447"/>
      <c r="U24" s="448"/>
      <c r="V24" s="446" t="s">
        <v>69</v>
      </c>
      <c r="W24" s="447"/>
      <c r="X24" s="448"/>
      <c r="Y24" s="302"/>
      <c r="Z24" s="113"/>
      <c r="AA24" s="113"/>
      <c r="AB24" s="113"/>
      <c r="AC24" s="183"/>
      <c r="AD24" s="183"/>
      <c r="AE24" s="183"/>
      <c r="AF24" s="183"/>
      <c r="AG24" s="183"/>
    </row>
    <row r="25" spans="1:35" ht="33.6" x14ac:dyDescent="0.25">
      <c r="A25" s="465"/>
      <c r="B25" s="459"/>
      <c r="C25" s="460"/>
      <c r="D25" s="299" t="s">
        <v>272</v>
      </c>
      <c r="E25" s="299" t="s">
        <v>273</v>
      </c>
      <c r="F25" s="299" t="s">
        <v>176</v>
      </c>
      <c r="G25" s="299" t="s">
        <v>274</v>
      </c>
      <c r="H25" s="299" t="s">
        <v>275</v>
      </c>
      <c r="I25" s="299" t="s">
        <v>176</v>
      </c>
      <c r="J25" s="299" t="s">
        <v>274</v>
      </c>
      <c r="K25" s="299" t="s">
        <v>275</v>
      </c>
      <c r="L25" s="299" t="s">
        <v>176</v>
      </c>
      <c r="M25" s="299" t="s">
        <v>274</v>
      </c>
      <c r="N25" s="299" t="s">
        <v>275</v>
      </c>
      <c r="O25" s="299" t="s">
        <v>176</v>
      </c>
      <c r="P25" s="299" t="s">
        <v>274</v>
      </c>
      <c r="Q25" s="299" t="s">
        <v>275</v>
      </c>
      <c r="R25" s="299" t="s">
        <v>176</v>
      </c>
      <c r="S25" s="299" t="s">
        <v>274</v>
      </c>
      <c r="T25" s="299" t="s">
        <v>275</v>
      </c>
      <c r="U25" s="299" t="s">
        <v>176</v>
      </c>
      <c r="V25" s="299" t="s">
        <v>274</v>
      </c>
      <c r="W25" s="299" t="s">
        <v>275</v>
      </c>
      <c r="X25" s="299" t="s">
        <v>176</v>
      </c>
      <c r="Y25" s="189" t="s">
        <v>246</v>
      </c>
      <c r="Z25" s="113"/>
      <c r="AA25" s="113"/>
      <c r="AB25" s="113"/>
      <c r="AC25" s="183"/>
      <c r="AD25" s="183"/>
      <c r="AE25" s="183"/>
      <c r="AF25" s="183"/>
      <c r="AG25" s="183"/>
    </row>
    <row r="26" spans="1:35" ht="37.5" customHeight="1" x14ac:dyDescent="0.25">
      <c r="A26" s="190">
        <v>7</v>
      </c>
      <c r="B26" s="461" t="s">
        <v>276</v>
      </c>
      <c r="C26" s="462"/>
      <c r="D26" s="63">
        <v>0</v>
      </c>
      <c r="E26" s="191">
        <v>2000</v>
      </c>
      <c r="F26" s="192">
        <f>D26*E26</f>
        <v>0</v>
      </c>
      <c r="G26" s="63">
        <v>0</v>
      </c>
      <c r="H26" s="191">
        <v>2000</v>
      </c>
      <c r="I26" s="192">
        <f>G26*H26</f>
        <v>0</v>
      </c>
      <c r="J26" s="63">
        <v>0</v>
      </c>
      <c r="K26" s="191">
        <v>1000</v>
      </c>
      <c r="L26" s="192">
        <f>J26*K26</f>
        <v>0</v>
      </c>
      <c r="M26" s="63">
        <v>0</v>
      </c>
      <c r="N26" s="191">
        <v>1000</v>
      </c>
      <c r="O26" s="192">
        <f>M26*N26</f>
        <v>0</v>
      </c>
      <c r="P26" s="63">
        <v>0</v>
      </c>
      <c r="Q26" s="191">
        <v>1000</v>
      </c>
      <c r="R26" s="192">
        <f>P26*Q26</f>
        <v>0</v>
      </c>
      <c r="S26" s="63">
        <v>0</v>
      </c>
      <c r="T26" s="191">
        <v>1000</v>
      </c>
      <c r="U26" s="192">
        <f>S26*T26</f>
        <v>0</v>
      </c>
      <c r="V26" s="63">
        <v>0</v>
      </c>
      <c r="W26" s="191">
        <v>1000</v>
      </c>
      <c r="X26" s="192">
        <f>V26*W26</f>
        <v>0</v>
      </c>
      <c r="Y26" s="192">
        <f>F26+I26+L26+O26+R26+U26+X26</f>
        <v>0</v>
      </c>
      <c r="Z26" s="113"/>
      <c r="AA26" s="113"/>
      <c r="AB26" s="113"/>
      <c r="AC26" s="183"/>
      <c r="AD26" s="183"/>
      <c r="AE26" s="183"/>
      <c r="AF26" s="183"/>
      <c r="AG26" s="183"/>
    </row>
    <row r="27" spans="1:35" s="195" customFormat="1" ht="15.6" x14ac:dyDescent="0.25">
      <c r="A27" s="306"/>
      <c r="B27" s="362" t="s">
        <v>70</v>
      </c>
      <c r="C27" s="463"/>
      <c r="D27" s="449" t="s">
        <v>155</v>
      </c>
      <c r="E27" s="450"/>
      <c r="F27" s="193">
        <f>F26</f>
        <v>0</v>
      </c>
      <c r="G27" s="449" t="s">
        <v>156</v>
      </c>
      <c r="H27" s="450"/>
      <c r="I27" s="193">
        <f>I26</f>
        <v>0</v>
      </c>
      <c r="J27" s="449" t="s">
        <v>157</v>
      </c>
      <c r="K27" s="450"/>
      <c r="L27" s="193">
        <f>L26</f>
        <v>0</v>
      </c>
      <c r="M27" s="449" t="s">
        <v>158</v>
      </c>
      <c r="N27" s="450"/>
      <c r="O27" s="193">
        <f>O26</f>
        <v>0</v>
      </c>
      <c r="P27" s="449" t="s">
        <v>159</v>
      </c>
      <c r="Q27" s="450"/>
      <c r="R27" s="193">
        <f>R26</f>
        <v>0</v>
      </c>
      <c r="S27" s="449" t="s">
        <v>160</v>
      </c>
      <c r="T27" s="450"/>
      <c r="U27" s="193">
        <f>U26</f>
        <v>0</v>
      </c>
      <c r="V27" s="449" t="s">
        <v>161</v>
      </c>
      <c r="W27" s="450"/>
      <c r="X27" s="193">
        <f>X26</f>
        <v>0</v>
      </c>
      <c r="Y27" s="194">
        <f>SUM(Y26)</f>
        <v>0</v>
      </c>
      <c r="Z27" s="113"/>
      <c r="AA27" s="113"/>
      <c r="AB27" s="113"/>
      <c r="AC27" s="183"/>
      <c r="AD27" s="183"/>
    </row>
    <row r="28" spans="1:35" ht="15.6" x14ac:dyDescent="0.25">
      <c r="A28" s="183"/>
      <c r="B28" s="183"/>
      <c r="C28" s="183"/>
      <c r="D28" s="183"/>
      <c r="E28" s="183"/>
      <c r="F28" s="183"/>
      <c r="G28" s="183"/>
      <c r="H28" s="183"/>
      <c r="I28" s="183"/>
      <c r="J28" s="183"/>
      <c r="K28" s="183"/>
      <c r="L28" s="183"/>
      <c r="M28" s="183"/>
      <c r="N28" s="183"/>
      <c r="O28" s="183"/>
      <c r="P28" s="183"/>
      <c r="Q28" s="183"/>
      <c r="R28" s="183"/>
      <c r="S28" s="183"/>
      <c r="T28" s="183"/>
      <c r="U28" s="183"/>
      <c r="V28" s="183"/>
      <c r="W28" s="183"/>
      <c r="X28" s="183"/>
      <c r="Y28" s="183"/>
      <c r="Z28" s="113"/>
      <c r="AA28" s="113"/>
      <c r="AB28" s="113"/>
      <c r="AC28" s="183"/>
      <c r="AD28" s="183"/>
    </row>
    <row r="29" spans="1:35" s="113" customFormat="1" ht="15.6" x14ac:dyDescent="0.25">
      <c r="A29" s="361" t="s">
        <v>277</v>
      </c>
      <c r="B29" s="362"/>
      <c r="C29" s="391"/>
      <c r="D29" s="105" t="s">
        <v>155</v>
      </c>
      <c r="E29" s="444">
        <f>E22+F27</f>
        <v>0</v>
      </c>
      <c r="F29" s="445"/>
      <c r="G29" s="105" t="s">
        <v>156</v>
      </c>
      <c r="H29" s="444">
        <f>H22+I27</f>
        <v>0</v>
      </c>
      <c r="I29" s="445"/>
      <c r="J29" s="105" t="s">
        <v>157</v>
      </c>
      <c r="K29" s="444">
        <f>K22+L27</f>
        <v>0</v>
      </c>
      <c r="L29" s="445"/>
      <c r="M29" s="105" t="s">
        <v>158</v>
      </c>
      <c r="N29" s="444">
        <f>N22+O27</f>
        <v>0</v>
      </c>
      <c r="O29" s="445"/>
      <c r="P29" s="105" t="s">
        <v>159</v>
      </c>
      <c r="Q29" s="444">
        <f>Q22+R27</f>
        <v>0</v>
      </c>
      <c r="R29" s="445"/>
      <c r="S29" s="105" t="s">
        <v>160</v>
      </c>
      <c r="T29" s="444">
        <f>T22+U27</f>
        <v>0</v>
      </c>
      <c r="U29" s="445"/>
      <c r="V29" s="105" t="s">
        <v>161</v>
      </c>
      <c r="W29" s="444">
        <f>W22+X27</f>
        <v>0</v>
      </c>
      <c r="X29" s="445"/>
      <c r="Y29" s="112">
        <f>Y22+Y27</f>
        <v>0</v>
      </c>
    </row>
    <row r="30" spans="1:35" ht="15.6" x14ac:dyDescent="0.25">
      <c r="A30" s="183"/>
      <c r="B30" s="183"/>
      <c r="C30" s="183"/>
      <c r="D30" s="183"/>
      <c r="E30" s="183"/>
      <c r="F30" s="183"/>
      <c r="G30" s="183"/>
      <c r="H30" s="183"/>
      <c r="I30" s="183"/>
      <c r="J30" s="183"/>
      <c r="K30" s="183"/>
      <c r="L30" s="183"/>
      <c r="M30" s="183"/>
      <c r="N30" s="183"/>
      <c r="O30" s="183"/>
      <c r="P30" s="183"/>
      <c r="Q30" s="183"/>
      <c r="R30" s="183"/>
      <c r="S30" s="183"/>
      <c r="T30" s="183"/>
      <c r="U30" s="183"/>
      <c r="V30" s="183"/>
      <c r="W30" s="183"/>
      <c r="X30" s="183"/>
      <c r="Y30" s="183"/>
      <c r="Z30" s="113"/>
      <c r="AA30" s="113"/>
      <c r="AB30" s="113"/>
      <c r="AC30" s="183"/>
      <c r="AD30" s="183"/>
    </row>
    <row r="31" spans="1:35" ht="15.6" x14ac:dyDescent="0.3">
      <c r="A31" s="183"/>
      <c r="B31" s="183"/>
      <c r="C31" s="183"/>
      <c r="D31" s="183"/>
      <c r="E31" s="183"/>
      <c r="F31" s="183"/>
      <c r="G31" s="183"/>
      <c r="H31" s="183"/>
      <c r="I31" s="183"/>
      <c r="J31" s="183"/>
      <c r="K31" s="183"/>
      <c r="L31" s="183"/>
      <c r="M31" s="183"/>
      <c r="N31" s="183"/>
      <c r="O31" s="183"/>
      <c r="P31" s="183"/>
      <c r="Q31" s="183"/>
      <c r="R31" s="183"/>
      <c r="S31" s="183"/>
      <c r="T31" s="183"/>
      <c r="U31" s="183"/>
      <c r="V31" s="183"/>
      <c r="W31" s="183"/>
      <c r="X31" s="183"/>
      <c r="Y31" s="183"/>
      <c r="Z31" s="183"/>
      <c r="AA31" s="183"/>
      <c r="AB31" s="183"/>
      <c r="AC31" s="183"/>
      <c r="AD31" s="183"/>
    </row>
  </sheetData>
  <sheetProtection algorithmName="SHA-512" hashValue="5+qFtd/2UKQL5szu3rVxQquGzp3dddUjQbhcVhYp16tjyNPFD3OXGCH53nvrzIcX9JOZpN0z9gfVdN4sboouHA==" saltValue="je+e+kDxpADF+3vFfnrcOg==" spinCount="100000" sheet="1" objects="1" scenarios="1"/>
  <mergeCells count="112">
    <mergeCell ref="A6:B6"/>
    <mergeCell ref="C6:D6"/>
    <mergeCell ref="E13:F13"/>
    <mergeCell ref="H13:I13"/>
    <mergeCell ref="K13:L13"/>
    <mergeCell ref="C2:H2"/>
    <mergeCell ref="A3:H3"/>
    <mergeCell ref="A4:H4"/>
    <mergeCell ref="A20:C20"/>
    <mergeCell ref="J4:N4"/>
    <mergeCell ref="A13:C13"/>
    <mergeCell ref="E15:F15"/>
    <mergeCell ref="H15:I15"/>
    <mergeCell ref="E20:F20"/>
    <mergeCell ref="H20:I20"/>
    <mergeCell ref="K20:L20"/>
    <mergeCell ref="N20:O20"/>
    <mergeCell ref="K15:L15"/>
    <mergeCell ref="N15:O15"/>
    <mergeCell ref="N19:O19"/>
    <mergeCell ref="E17:F17"/>
    <mergeCell ref="E18:F18"/>
    <mergeCell ref="E19:F19"/>
    <mergeCell ref="H17:I17"/>
    <mergeCell ref="H18:I18"/>
    <mergeCell ref="H19:I19"/>
    <mergeCell ref="K17:L17"/>
    <mergeCell ref="K18:L18"/>
    <mergeCell ref="K19:L19"/>
    <mergeCell ref="N17:O17"/>
    <mergeCell ref="N18:O18"/>
    <mergeCell ref="Q17:R17"/>
    <mergeCell ref="Q18:R18"/>
    <mergeCell ref="Q19:R19"/>
    <mergeCell ref="P24:R24"/>
    <mergeCell ref="P27:Q27"/>
    <mergeCell ref="S24:U24"/>
    <mergeCell ref="T17:U17"/>
    <mergeCell ref="T18:U18"/>
    <mergeCell ref="Q20:R20"/>
    <mergeCell ref="Q22:R22"/>
    <mergeCell ref="T22:U22"/>
    <mergeCell ref="T20:U20"/>
    <mergeCell ref="T19:U19"/>
    <mergeCell ref="A29:C29"/>
    <mergeCell ref="E22:F22"/>
    <mergeCell ref="H22:I22"/>
    <mergeCell ref="K22:L22"/>
    <mergeCell ref="N22:O22"/>
    <mergeCell ref="D27:E27"/>
    <mergeCell ref="G27:H27"/>
    <mergeCell ref="J27:K27"/>
    <mergeCell ref="M27:N27"/>
    <mergeCell ref="A22:C22"/>
    <mergeCell ref="B24:C25"/>
    <mergeCell ref="B26:C26"/>
    <mergeCell ref="B27:C27"/>
    <mergeCell ref="A24:A25"/>
    <mergeCell ref="G24:I24"/>
    <mergeCell ref="J24:L24"/>
    <mergeCell ref="M24:O24"/>
    <mergeCell ref="D24:F24"/>
    <mergeCell ref="Q15:R15"/>
    <mergeCell ref="T15:U15"/>
    <mergeCell ref="N13:O13"/>
    <mergeCell ref="Q13:R13"/>
    <mergeCell ref="K10:L10"/>
    <mergeCell ref="K11:L11"/>
    <mergeCell ref="K12:L12"/>
    <mergeCell ref="Q10:R10"/>
    <mergeCell ref="Q8:R8"/>
    <mergeCell ref="T10:U10"/>
    <mergeCell ref="N11:O11"/>
    <mergeCell ref="Q11:R11"/>
    <mergeCell ref="T11:U11"/>
    <mergeCell ref="N12:O12"/>
    <mergeCell ref="Q12:R12"/>
    <mergeCell ref="T12:U12"/>
    <mergeCell ref="T13:U13"/>
    <mergeCell ref="W8:X8"/>
    <mergeCell ref="W10:X10"/>
    <mergeCell ref="W11:X11"/>
    <mergeCell ref="W12:X12"/>
    <mergeCell ref="W13:X13"/>
    <mergeCell ref="S27:T27"/>
    <mergeCell ref="E29:F29"/>
    <mergeCell ref="H29:I29"/>
    <mergeCell ref="K29:L29"/>
    <mergeCell ref="N29:O29"/>
    <mergeCell ref="Q29:R29"/>
    <mergeCell ref="T29:U29"/>
    <mergeCell ref="T8:U8"/>
    <mergeCell ref="H10:I10"/>
    <mergeCell ref="H12:I12"/>
    <mergeCell ref="E11:F11"/>
    <mergeCell ref="E10:F10"/>
    <mergeCell ref="E12:F12"/>
    <mergeCell ref="H11:I11"/>
    <mergeCell ref="N10:O10"/>
    <mergeCell ref="E8:F8"/>
    <mergeCell ref="H8:I8"/>
    <mergeCell ref="K8:L8"/>
    <mergeCell ref="N8:O8"/>
    <mergeCell ref="W22:X22"/>
    <mergeCell ref="V24:X24"/>
    <mergeCell ref="V27:W27"/>
    <mergeCell ref="W29:X29"/>
    <mergeCell ref="W15:X15"/>
    <mergeCell ref="W17:X17"/>
    <mergeCell ref="W18:X18"/>
    <mergeCell ref="W19:X19"/>
    <mergeCell ref="W20:X2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BA499-5B6A-49E5-BBA9-8D2C506C2DC4}">
  <dimension ref="A1:AA129"/>
  <sheetViews>
    <sheetView zoomScale="115" zoomScaleNormal="115" workbookViewId="0">
      <pane ySplit="2" topLeftCell="A3" activePane="bottomLeft" state="frozen"/>
      <selection pane="bottomLeft" activeCell="D13" sqref="D13"/>
    </sheetView>
  </sheetViews>
  <sheetFormatPr defaultColWidth="0" defaultRowHeight="13.2" zeroHeight="1" x14ac:dyDescent="0.25"/>
  <cols>
    <col min="1" max="1" width="16.5546875" style="7" customWidth="1"/>
    <col min="2" max="2" width="52.77734375" style="7" customWidth="1"/>
    <col min="3" max="3" width="14.5546875" style="7" customWidth="1"/>
    <col min="4" max="18" width="16.77734375" style="7" customWidth="1"/>
    <col min="19" max="19" width="17.5546875" style="7" customWidth="1"/>
    <col min="20" max="20" width="29.44140625" style="42" customWidth="1"/>
    <col min="21" max="21" width="16.5546875" style="42" bestFit="1" customWidth="1"/>
    <col min="22" max="22" width="20.21875" style="42" bestFit="1" customWidth="1"/>
    <col min="23" max="27" width="8.77734375" style="42" customWidth="1"/>
    <col min="28" max="16384" width="8.77734375" style="7" hidden="1"/>
  </cols>
  <sheetData>
    <row r="1" spans="1:21" s="42" customFormat="1" ht="15.6" x14ac:dyDescent="0.25">
      <c r="A1" s="308" t="s">
        <v>278</v>
      </c>
      <c r="B1" s="78"/>
      <c r="C1" s="78"/>
      <c r="D1" s="78"/>
      <c r="E1" s="78"/>
      <c r="F1" s="78"/>
      <c r="G1" s="78"/>
      <c r="H1" s="78"/>
      <c r="I1" s="78"/>
      <c r="J1" s="78"/>
      <c r="K1" s="78"/>
      <c r="L1" s="78"/>
      <c r="M1" s="78"/>
      <c r="N1" s="78"/>
      <c r="O1" s="78"/>
      <c r="P1" s="78"/>
      <c r="Q1" s="78"/>
      <c r="R1" s="78"/>
    </row>
    <row r="2" spans="1:21" ht="15.6" x14ac:dyDescent="0.25">
      <c r="A2" s="79" t="s">
        <v>6</v>
      </c>
      <c r="B2" s="288">
        <f>Signature!C11</f>
        <v>0</v>
      </c>
      <c r="C2" s="80"/>
      <c r="D2" s="81"/>
      <c r="E2" s="81"/>
      <c r="F2" s="81"/>
      <c r="G2" s="43"/>
      <c r="H2" s="43"/>
      <c r="I2" s="43"/>
      <c r="J2" s="43"/>
      <c r="K2" s="43"/>
      <c r="L2" s="43"/>
      <c r="M2" s="43"/>
      <c r="N2" s="43"/>
      <c r="O2" s="43"/>
      <c r="P2" s="43"/>
      <c r="Q2" s="43"/>
      <c r="R2" s="43"/>
      <c r="S2" s="43"/>
    </row>
    <row r="3" spans="1:21" s="42" customFormat="1" ht="13.05" customHeight="1" x14ac:dyDescent="0.25">
      <c r="A3" s="380" t="s">
        <v>60</v>
      </c>
      <c r="B3" s="381"/>
      <c r="C3" s="381"/>
      <c r="D3" s="381"/>
      <c r="E3" s="381"/>
      <c r="F3" s="382"/>
      <c r="G3" s="43"/>
      <c r="H3" s="43"/>
      <c r="I3" s="43"/>
      <c r="J3" s="43"/>
      <c r="K3" s="43"/>
      <c r="L3" s="43"/>
      <c r="M3" s="43"/>
      <c r="N3" s="43"/>
      <c r="O3" s="43"/>
      <c r="P3" s="43"/>
      <c r="Q3" s="43"/>
      <c r="R3" s="43"/>
      <c r="S3" s="43"/>
    </row>
    <row r="4" spans="1:21" s="42" customFormat="1" ht="165.75" customHeight="1" x14ac:dyDescent="0.25">
      <c r="A4" s="398" t="s">
        <v>279</v>
      </c>
      <c r="B4" s="383"/>
      <c r="C4" s="383"/>
      <c r="D4" s="383"/>
      <c r="E4" s="383"/>
      <c r="F4" s="384"/>
      <c r="G4" s="43"/>
      <c r="H4" s="82"/>
      <c r="I4" s="43"/>
      <c r="J4" s="43"/>
      <c r="K4" s="43"/>
      <c r="L4" s="43"/>
      <c r="M4" s="43"/>
      <c r="N4" s="43"/>
      <c r="O4" s="43"/>
      <c r="P4" s="43"/>
      <c r="Q4" s="43"/>
      <c r="R4" s="43"/>
      <c r="S4" s="43"/>
    </row>
    <row r="5" spans="1:21" s="42" customFormat="1" ht="14.25" customHeight="1" x14ac:dyDescent="0.25">
      <c r="A5" s="83"/>
      <c r="B5" s="84"/>
      <c r="C5" s="84"/>
      <c r="D5" s="84"/>
      <c r="E5" s="84"/>
      <c r="F5" s="84"/>
      <c r="G5" s="43"/>
      <c r="H5" s="43"/>
      <c r="I5" s="43"/>
      <c r="J5" s="43"/>
      <c r="K5" s="43"/>
      <c r="L5" s="43"/>
      <c r="M5" s="43"/>
      <c r="N5" s="43"/>
      <c r="O5" s="43"/>
      <c r="P5" s="43"/>
      <c r="Q5" s="43"/>
      <c r="R5" s="43"/>
      <c r="S5" s="43"/>
    </row>
    <row r="6" spans="1:21" s="42" customFormat="1" ht="23.25" customHeight="1" x14ac:dyDescent="0.25">
      <c r="A6" s="361" t="s">
        <v>280</v>
      </c>
      <c r="B6" s="362"/>
      <c r="C6" s="402">
        <f>K15</f>
        <v>0</v>
      </c>
      <c r="D6" s="364"/>
      <c r="E6" s="84"/>
      <c r="F6" s="84"/>
      <c r="G6" s="43"/>
      <c r="H6" s="43"/>
      <c r="I6" s="43"/>
      <c r="J6" s="43"/>
      <c r="K6" s="43"/>
      <c r="L6" s="43"/>
      <c r="M6" s="43"/>
      <c r="N6" s="43"/>
      <c r="O6" s="43"/>
      <c r="P6" s="43"/>
      <c r="Q6" s="43"/>
      <c r="R6" s="43"/>
      <c r="S6" s="43"/>
      <c r="T6" s="43"/>
    </row>
    <row r="7" spans="1:21" s="42" customFormat="1" ht="14.25" customHeight="1" x14ac:dyDescent="0.25">
      <c r="A7" s="83"/>
      <c r="B7" s="84"/>
      <c r="C7" s="84"/>
      <c r="D7" s="84"/>
      <c r="E7" s="84"/>
      <c r="F7" s="84"/>
      <c r="G7" s="43"/>
      <c r="H7" s="43"/>
      <c r="I7" s="43"/>
      <c r="J7" s="43"/>
      <c r="K7" s="43"/>
      <c r="L7" s="43"/>
      <c r="M7" s="43"/>
      <c r="N7" s="43"/>
      <c r="O7" s="43"/>
      <c r="P7" s="43"/>
      <c r="Q7" s="43"/>
      <c r="R7" s="43"/>
      <c r="S7" s="43"/>
      <c r="T7" s="43"/>
    </row>
    <row r="8" spans="1:21" s="88" customFormat="1" ht="31.2" x14ac:dyDescent="0.3">
      <c r="A8" s="40" t="s">
        <v>126</v>
      </c>
      <c r="B8" s="85" t="s">
        <v>262</v>
      </c>
      <c r="C8" s="86" t="s">
        <v>263</v>
      </c>
      <c r="D8" s="298" t="s">
        <v>281</v>
      </c>
      <c r="E8" s="298" t="s">
        <v>282</v>
      </c>
      <c r="F8" s="298" t="s">
        <v>283</v>
      </c>
      <c r="G8" s="298" t="s">
        <v>284</v>
      </c>
      <c r="H8" s="298" t="s">
        <v>285</v>
      </c>
      <c r="I8" s="298" t="s">
        <v>286</v>
      </c>
      <c r="J8" s="298" t="s">
        <v>287</v>
      </c>
      <c r="K8" s="298" t="s">
        <v>143</v>
      </c>
      <c r="L8" s="87"/>
      <c r="M8" s="87"/>
      <c r="N8" s="87"/>
      <c r="O8" s="87"/>
      <c r="P8" s="87"/>
      <c r="Q8" s="87"/>
      <c r="R8" s="87"/>
      <c r="S8" s="87"/>
      <c r="T8" s="87"/>
      <c r="U8" s="87"/>
    </row>
    <row r="9" spans="1:21" s="100" customFormat="1" x14ac:dyDescent="0.3">
      <c r="A9" s="93">
        <v>1</v>
      </c>
      <c r="B9" s="94" t="s">
        <v>288</v>
      </c>
      <c r="C9" s="95" t="s">
        <v>146</v>
      </c>
      <c r="D9" s="61">
        <v>0</v>
      </c>
      <c r="E9" s="97"/>
      <c r="F9" s="97"/>
      <c r="G9" s="97"/>
      <c r="H9" s="97"/>
      <c r="I9" s="97"/>
      <c r="J9" s="97"/>
      <c r="K9" s="98">
        <f>D9</f>
        <v>0</v>
      </c>
      <c r="L9" s="99"/>
      <c r="M9" s="99"/>
      <c r="N9" s="99"/>
      <c r="O9" s="99"/>
      <c r="P9" s="99"/>
      <c r="Q9" s="99"/>
      <c r="R9" s="99"/>
      <c r="S9" s="99"/>
      <c r="T9" s="99"/>
      <c r="U9" s="99"/>
    </row>
    <row r="10" spans="1:21" s="100" customFormat="1" x14ac:dyDescent="0.3">
      <c r="A10" s="93">
        <v>2</v>
      </c>
      <c r="B10" s="94" t="s">
        <v>289</v>
      </c>
      <c r="C10" s="95" t="s">
        <v>146</v>
      </c>
      <c r="D10" s="61">
        <v>0</v>
      </c>
      <c r="E10" s="97"/>
      <c r="F10" s="97"/>
      <c r="G10" s="97"/>
      <c r="H10" s="97"/>
      <c r="I10" s="97"/>
      <c r="J10" s="97"/>
      <c r="K10" s="98">
        <f>D10</f>
        <v>0</v>
      </c>
      <c r="L10" s="99"/>
      <c r="M10" s="99"/>
      <c r="N10" s="99"/>
      <c r="O10" s="99"/>
      <c r="P10" s="99"/>
      <c r="Q10" s="99"/>
      <c r="R10" s="99"/>
      <c r="S10" s="99"/>
      <c r="T10" s="99"/>
      <c r="U10" s="99"/>
    </row>
    <row r="11" spans="1:21" s="100" customFormat="1" x14ac:dyDescent="0.3">
      <c r="A11" s="93">
        <v>3</v>
      </c>
      <c r="B11" s="94" t="s">
        <v>290</v>
      </c>
      <c r="C11" s="95" t="s">
        <v>146</v>
      </c>
      <c r="D11" s="196"/>
      <c r="E11" s="61">
        <v>0</v>
      </c>
      <c r="F11" s="97"/>
      <c r="G11" s="97"/>
      <c r="H11" s="97"/>
      <c r="I11" s="97"/>
      <c r="J11" s="97"/>
      <c r="K11" s="98">
        <f>E11</f>
        <v>0</v>
      </c>
      <c r="L11" s="99"/>
      <c r="M11" s="99"/>
      <c r="N11" s="99"/>
      <c r="O11" s="99"/>
      <c r="P11" s="99"/>
      <c r="Q11" s="99"/>
      <c r="R11" s="99"/>
      <c r="S11" s="99"/>
      <c r="T11" s="99"/>
      <c r="U11" s="99"/>
    </row>
    <row r="12" spans="1:21" s="100" customFormat="1" x14ac:dyDescent="0.3">
      <c r="A12" s="93">
        <v>4</v>
      </c>
      <c r="B12" s="94" t="s">
        <v>291</v>
      </c>
      <c r="C12" s="95" t="s">
        <v>146</v>
      </c>
      <c r="D12" s="61">
        <v>0</v>
      </c>
      <c r="E12" s="97"/>
      <c r="F12" s="97"/>
      <c r="G12" s="97"/>
      <c r="H12" s="97"/>
      <c r="I12" s="97"/>
      <c r="J12" s="97"/>
      <c r="K12" s="98">
        <f>D12</f>
        <v>0</v>
      </c>
      <c r="L12" s="99"/>
      <c r="M12" s="99"/>
      <c r="N12" s="99"/>
      <c r="O12" s="99"/>
      <c r="P12" s="99"/>
      <c r="Q12" s="99"/>
      <c r="R12" s="99"/>
      <c r="S12" s="99"/>
      <c r="T12" s="99"/>
      <c r="U12" s="99"/>
    </row>
    <row r="13" spans="1:21" s="100" customFormat="1" x14ac:dyDescent="0.3">
      <c r="A13" s="93">
        <v>5</v>
      </c>
      <c r="B13" s="94" t="s">
        <v>292</v>
      </c>
      <c r="C13" s="95" t="s">
        <v>146</v>
      </c>
      <c r="D13" s="196"/>
      <c r="E13" s="97"/>
      <c r="F13" s="61">
        <v>0</v>
      </c>
      <c r="G13" s="97"/>
      <c r="H13" s="97"/>
      <c r="I13" s="97"/>
      <c r="J13" s="97"/>
      <c r="K13" s="98">
        <f>F13</f>
        <v>0</v>
      </c>
      <c r="L13" s="99"/>
      <c r="M13" s="99"/>
      <c r="N13" s="99"/>
      <c r="O13" s="99"/>
      <c r="P13" s="99"/>
      <c r="Q13" s="99"/>
      <c r="R13" s="99"/>
      <c r="S13" s="99"/>
      <c r="T13" s="99"/>
      <c r="U13" s="99"/>
    </row>
    <row r="14" spans="1:21" s="100" customFormat="1" ht="12.75" hidden="1" customHeight="1" x14ac:dyDescent="0.3">
      <c r="A14" s="93"/>
      <c r="B14" s="102"/>
      <c r="C14" s="103"/>
      <c r="D14" s="104"/>
      <c r="E14" s="104"/>
      <c r="F14" s="104"/>
      <c r="G14" s="104"/>
      <c r="H14" s="104"/>
      <c r="I14" s="104"/>
      <c r="J14" s="104"/>
      <c r="K14" s="303"/>
      <c r="L14" s="99"/>
      <c r="M14" s="99"/>
      <c r="N14" s="99"/>
      <c r="O14" s="99"/>
      <c r="P14" s="99"/>
      <c r="Q14" s="99"/>
      <c r="R14" s="99"/>
      <c r="S14" s="99"/>
      <c r="T14" s="99"/>
      <c r="U14" s="99"/>
    </row>
    <row r="15" spans="1:21" s="100" customFormat="1" ht="15.6" x14ac:dyDescent="0.3">
      <c r="A15" s="361" t="s">
        <v>293</v>
      </c>
      <c r="B15" s="362"/>
      <c r="C15" s="391"/>
      <c r="D15" s="197">
        <f>SUM(D9:D13)</f>
        <v>0</v>
      </c>
      <c r="E15" s="197">
        <f>SUM(E9:E13)</f>
        <v>0</v>
      </c>
      <c r="F15" s="197">
        <f>SUM(F9:F13)</f>
        <v>0</v>
      </c>
      <c r="G15" s="197">
        <f>SUM(G9:G13)</f>
        <v>0</v>
      </c>
      <c r="H15" s="197">
        <f>SUM(H9:H13)</f>
        <v>0</v>
      </c>
      <c r="I15" s="197">
        <f t="shared" ref="I15:J15" si="0">SUM(I9:I13)</f>
        <v>0</v>
      </c>
      <c r="J15" s="197">
        <f t="shared" si="0"/>
        <v>0</v>
      </c>
      <c r="K15" s="106">
        <f>SUM(K9:K13)</f>
        <v>0</v>
      </c>
      <c r="L15" s="99"/>
      <c r="M15" s="99"/>
      <c r="N15" s="99"/>
      <c r="O15" s="99"/>
      <c r="P15" s="99"/>
      <c r="Q15" s="99"/>
      <c r="R15" s="99"/>
      <c r="S15" s="99"/>
      <c r="T15" s="99"/>
      <c r="U15" s="99"/>
    </row>
    <row r="16" spans="1:21" s="113" customFormat="1" x14ac:dyDescent="0.25"/>
    <row r="17" spans="2:2" s="113" customFormat="1" ht="13.8" x14ac:dyDescent="0.25">
      <c r="B17" s="115"/>
    </row>
    <row r="18" spans="2:2" s="113" customFormat="1" x14ac:dyDescent="0.25"/>
    <row r="19" spans="2:2" s="113" customFormat="1" x14ac:dyDescent="0.25"/>
    <row r="20" spans="2:2" s="113" customFormat="1" x14ac:dyDescent="0.25"/>
    <row r="21" spans="2:2" s="113" customFormat="1" x14ac:dyDescent="0.25"/>
    <row r="22" spans="2:2" s="113" customFormat="1" x14ac:dyDescent="0.25"/>
    <row r="23" spans="2:2" s="113" customFormat="1" x14ac:dyDescent="0.25"/>
    <row r="24" spans="2:2" s="113" customFormat="1" x14ac:dyDescent="0.25"/>
    <row r="25" spans="2:2" s="113" customFormat="1" x14ac:dyDescent="0.25"/>
    <row r="26" spans="2:2" s="113" customFormat="1" x14ac:dyDescent="0.25"/>
    <row r="27" spans="2:2" s="113" customFormat="1" x14ac:dyDescent="0.25"/>
    <row r="28" spans="2:2" s="113" customFormat="1" x14ac:dyDescent="0.25"/>
    <row r="29" spans="2:2" s="113" customFormat="1" x14ac:dyDescent="0.25"/>
    <row r="30" spans="2:2" s="113" customFormat="1" x14ac:dyDescent="0.25"/>
    <row r="31" spans="2:2" s="113" customFormat="1" x14ac:dyDescent="0.25"/>
    <row r="32" spans="2:2" s="113" customFormat="1" x14ac:dyDescent="0.25"/>
    <row r="33" s="113" customFormat="1" x14ac:dyDescent="0.25"/>
    <row r="34" s="113" customFormat="1" x14ac:dyDescent="0.25"/>
    <row r="35" s="113" customFormat="1" x14ac:dyDescent="0.25"/>
    <row r="36" s="113" customFormat="1" x14ac:dyDescent="0.25"/>
    <row r="37" s="113" customFormat="1" x14ac:dyDescent="0.25"/>
    <row r="38" s="113" customFormat="1" x14ac:dyDescent="0.25"/>
    <row r="39" s="113" customFormat="1" x14ac:dyDescent="0.25"/>
    <row r="40" s="113" customFormat="1" x14ac:dyDescent="0.25"/>
    <row r="41" s="113" customFormat="1" x14ac:dyDescent="0.25"/>
    <row r="42" s="113" customFormat="1" x14ac:dyDescent="0.25"/>
    <row r="43" s="113" customFormat="1" x14ac:dyDescent="0.25"/>
    <row r="44" s="113" customFormat="1" x14ac:dyDescent="0.25"/>
    <row r="45" s="113" customFormat="1" x14ac:dyDescent="0.25"/>
    <row r="46" s="113" customFormat="1" x14ac:dyDescent="0.25"/>
    <row r="47" s="113" customFormat="1" x14ac:dyDescent="0.25"/>
    <row r="48" s="113" customFormat="1" x14ac:dyDescent="0.25"/>
    <row r="49" s="113" customFormat="1" x14ac:dyDescent="0.25"/>
    <row r="50" s="113" customFormat="1" x14ac:dyDescent="0.25"/>
    <row r="51" s="113" customFormat="1" x14ac:dyDescent="0.25"/>
    <row r="52" s="113" customFormat="1" x14ac:dyDescent="0.25"/>
    <row r="53" s="113" customFormat="1" x14ac:dyDescent="0.25"/>
    <row r="54" s="113" customFormat="1" x14ac:dyDescent="0.25"/>
    <row r="55" s="113" customFormat="1" x14ac:dyDescent="0.25"/>
    <row r="56" s="113" customFormat="1" x14ac:dyDescent="0.25"/>
    <row r="57" s="113" customFormat="1" x14ac:dyDescent="0.25"/>
    <row r="58" s="113" customFormat="1" x14ac:dyDescent="0.25"/>
    <row r="59" s="113" customFormat="1" x14ac:dyDescent="0.25"/>
    <row r="60" s="113" customFormat="1" x14ac:dyDescent="0.25"/>
    <row r="61" s="113" customFormat="1" x14ac:dyDescent="0.25"/>
    <row r="62" s="113" customFormat="1" x14ac:dyDescent="0.25"/>
    <row r="63" s="113" customFormat="1" x14ac:dyDescent="0.25"/>
    <row r="64" s="113" customFormat="1" x14ac:dyDescent="0.25"/>
    <row r="65" s="113" customFormat="1" x14ac:dyDescent="0.25"/>
    <row r="66" s="113" customFormat="1" x14ac:dyDescent="0.25"/>
    <row r="67" s="113" customFormat="1" x14ac:dyDescent="0.25"/>
    <row r="68" s="113" customFormat="1" x14ac:dyDescent="0.25"/>
    <row r="69" s="113" customFormat="1" x14ac:dyDescent="0.25"/>
    <row r="70" s="113" customFormat="1" x14ac:dyDescent="0.25"/>
    <row r="71" s="113" customFormat="1" x14ac:dyDescent="0.25"/>
    <row r="72" s="113" customFormat="1" x14ac:dyDescent="0.25"/>
    <row r="73" s="113" customFormat="1" x14ac:dyDescent="0.25"/>
    <row r="74" s="113" customFormat="1" x14ac:dyDescent="0.25"/>
    <row r="75" s="113" customFormat="1" x14ac:dyDescent="0.25"/>
    <row r="76" s="113" customFormat="1" x14ac:dyDescent="0.25"/>
    <row r="77" s="113" customFormat="1" x14ac:dyDescent="0.25"/>
    <row r="78" s="113" customFormat="1" x14ac:dyDescent="0.25"/>
    <row r="79" s="113" customFormat="1" x14ac:dyDescent="0.25"/>
    <row r="80" s="113" customFormat="1" x14ac:dyDescent="0.25"/>
    <row r="81" s="113" customFormat="1" x14ac:dyDescent="0.25"/>
    <row r="82" s="113" customFormat="1" x14ac:dyDescent="0.25"/>
    <row r="83" s="113" customFormat="1" x14ac:dyDescent="0.25"/>
    <row r="84" s="113" customFormat="1" x14ac:dyDescent="0.25"/>
    <row r="85" s="113" customFormat="1" x14ac:dyDescent="0.25"/>
    <row r="86" s="113" customFormat="1" x14ac:dyDescent="0.25"/>
    <row r="87" s="113" customFormat="1" x14ac:dyDescent="0.25"/>
    <row r="88" s="113" customFormat="1" x14ac:dyDescent="0.25"/>
    <row r="89" s="113" customFormat="1" x14ac:dyDescent="0.25"/>
    <row r="90" s="113" customFormat="1" x14ac:dyDescent="0.25"/>
    <row r="91" s="113" customFormat="1" x14ac:dyDescent="0.25"/>
    <row r="92" s="113" customFormat="1" x14ac:dyDescent="0.25"/>
    <row r="93" s="113" customFormat="1" hidden="1" x14ac:dyDescent="0.25"/>
    <row r="94" s="113" customFormat="1" hidden="1" x14ac:dyDescent="0.25"/>
    <row r="95" s="113" customFormat="1" hidden="1" x14ac:dyDescent="0.25"/>
    <row r="96" s="113" customFormat="1" hidden="1" x14ac:dyDescent="0.25"/>
    <row r="97" s="113" customFormat="1" hidden="1" x14ac:dyDescent="0.25"/>
    <row r="98" s="113" customFormat="1" hidden="1" x14ac:dyDescent="0.25"/>
    <row r="99" s="113" customFormat="1" hidden="1" x14ac:dyDescent="0.25"/>
    <row r="100" s="113" customFormat="1" hidden="1" x14ac:dyDescent="0.25"/>
    <row r="101" s="113" customFormat="1" hidden="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sheetData>
  <sheetProtection algorithmName="SHA-512" hashValue="a46gdODSgQo6j73ykhOPDmXfUYaCIi6WrxYDJh8eXkayPrVNWgvPQPiuTUUAdq40wQOvtKbuEpm0OxMFOfDoWA==" saltValue="AVhMe3TKNFWxtvAUhtWbyg==" spinCount="100000" sheet="1" objects="1" scenarios="1"/>
  <mergeCells count="5">
    <mergeCell ref="A3:F3"/>
    <mergeCell ref="A4:F4"/>
    <mergeCell ref="A15:C15"/>
    <mergeCell ref="A6:B6"/>
    <mergeCell ref="C6:D6"/>
  </mergeCells>
  <pageMargins left="0.7" right="0.7" top="0.75" bottom="0.75" header="0.3" footer="0.3"/>
  <pageSetup scale="6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EEAA-1D6E-424E-A02C-DB6803C8172F}">
  <dimension ref="A1:Z39"/>
  <sheetViews>
    <sheetView zoomScaleNormal="100" workbookViewId="0">
      <pane ySplit="2" topLeftCell="A5" activePane="bottomLeft" state="frozen"/>
      <selection activeCell="I24" activeCellId="3" sqref="C24:C47 E24:E47 G24:G47 I24:I47"/>
      <selection pane="bottomLeft" activeCell="I24" activeCellId="3" sqref="C24:C47 E24:E47 G24:G47 I24:I47"/>
    </sheetView>
  </sheetViews>
  <sheetFormatPr defaultColWidth="0" defaultRowHeight="15" customHeight="1" zeroHeight="1" x14ac:dyDescent="0.3"/>
  <cols>
    <col min="1" max="1" width="17" style="26" customWidth="1"/>
    <col min="2" max="2" width="24.5546875" style="26" customWidth="1"/>
    <col min="3" max="19" width="15.5546875" style="26" customWidth="1"/>
    <col min="20" max="23" width="9.21875" style="26" customWidth="1"/>
    <col min="24" max="29" width="9.21875" style="26" hidden="1" customWidth="1"/>
    <col min="30" max="16384" width="9.21875" style="26" hidden="1"/>
  </cols>
  <sheetData>
    <row r="1" spans="1:26" ht="14.55" customHeight="1" x14ac:dyDescent="0.3">
      <c r="A1" s="308" t="s">
        <v>294</v>
      </c>
      <c r="B1" s="146"/>
      <c r="C1" s="146"/>
      <c r="D1" s="146"/>
      <c r="E1" s="146"/>
      <c r="F1" s="146"/>
      <c r="G1" s="147"/>
      <c r="H1" s="147"/>
      <c r="I1" s="147"/>
      <c r="J1" s="147"/>
    </row>
    <row r="2" spans="1:26" s="120" customFormat="1" ht="15.6" x14ac:dyDescent="0.3">
      <c r="A2" s="148" t="s">
        <v>6</v>
      </c>
      <c r="B2" s="415">
        <f>Signature!C11</f>
        <v>0</v>
      </c>
      <c r="C2" s="415"/>
      <c r="D2" s="415"/>
      <c r="E2" s="415"/>
      <c r="F2" s="415"/>
      <c r="G2" s="415"/>
      <c r="H2" s="415"/>
      <c r="I2" s="415"/>
      <c r="J2" s="149"/>
    </row>
    <row r="3" spans="1:26" s="120" customFormat="1" ht="15.6" x14ac:dyDescent="0.3">
      <c r="A3" s="355" t="s">
        <v>60</v>
      </c>
      <c r="B3" s="356"/>
      <c r="C3" s="356"/>
      <c r="D3" s="356"/>
      <c r="E3" s="356"/>
      <c r="F3" s="356"/>
      <c r="G3" s="356"/>
      <c r="H3" s="356"/>
      <c r="I3" s="357"/>
      <c r="J3" s="149"/>
    </row>
    <row r="4" spans="1:26" s="120" customFormat="1" ht="162.75" customHeight="1" x14ac:dyDescent="0.3">
      <c r="A4" s="475" t="s">
        <v>295</v>
      </c>
      <c r="B4" s="476"/>
      <c r="C4" s="476"/>
      <c r="D4" s="476"/>
      <c r="E4" s="476"/>
      <c r="F4" s="476"/>
      <c r="G4" s="476"/>
      <c r="H4" s="476"/>
      <c r="I4" s="477"/>
      <c r="J4" s="149"/>
      <c r="K4" s="150"/>
      <c r="L4" s="150"/>
      <c r="M4" s="150"/>
      <c r="N4" s="150"/>
      <c r="O4" s="150"/>
      <c r="P4" s="150"/>
    </row>
    <row r="5" spans="1:26" s="120" customFormat="1" ht="13.5" customHeight="1" x14ac:dyDescent="0.3">
      <c r="A5" s="83"/>
      <c r="B5" s="83"/>
      <c r="C5" s="83"/>
      <c r="D5" s="83"/>
      <c r="E5" s="83"/>
      <c r="F5" s="83"/>
      <c r="G5" s="83"/>
      <c r="H5" s="83"/>
      <c r="I5" s="83"/>
      <c r="J5" s="149"/>
    </row>
    <row r="6" spans="1:26" s="42" customFormat="1" ht="23.25" customHeight="1" x14ac:dyDescent="0.25">
      <c r="A6" s="361" t="s">
        <v>296</v>
      </c>
      <c r="B6" s="362"/>
      <c r="C6" s="293">
        <f>Q15</f>
        <v>0</v>
      </c>
      <c r="D6" s="84"/>
      <c r="E6" s="84"/>
      <c r="F6" s="84"/>
      <c r="G6" s="43"/>
      <c r="H6" s="43"/>
      <c r="I6" s="43"/>
      <c r="J6" s="43"/>
      <c r="K6" s="43"/>
      <c r="L6" s="43"/>
      <c r="M6" s="43"/>
      <c r="N6" s="43"/>
      <c r="O6" s="43"/>
      <c r="P6" s="43"/>
      <c r="Q6" s="43"/>
      <c r="R6" s="43"/>
      <c r="S6" s="43"/>
      <c r="T6" s="43"/>
    </row>
    <row r="7" spans="1:26" s="42" customFormat="1" ht="14.25" customHeight="1" x14ac:dyDescent="0.25">
      <c r="A7" s="83"/>
      <c r="B7" s="84"/>
      <c r="C7" s="84"/>
      <c r="D7" s="84"/>
      <c r="E7" s="84"/>
      <c r="F7" s="84"/>
      <c r="G7" s="43"/>
      <c r="H7" s="43"/>
      <c r="I7" s="43"/>
      <c r="J7" s="43"/>
      <c r="K7" s="43"/>
      <c r="L7" s="43"/>
      <c r="M7" s="43"/>
      <c r="N7" s="43"/>
      <c r="O7" s="43"/>
      <c r="P7" s="43"/>
      <c r="Q7" s="43"/>
      <c r="R7" s="43"/>
      <c r="S7" s="43"/>
      <c r="T7" s="43"/>
    </row>
    <row r="8" spans="1:26" s="200" customFormat="1" ht="21.6" customHeight="1" x14ac:dyDescent="0.3">
      <c r="A8" s="361" t="s">
        <v>297</v>
      </c>
      <c r="B8" s="362"/>
      <c r="C8" s="298">
        <v>1</v>
      </c>
      <c r="D8" s="198"/>
      <c r="E8" s="198"/>
      <c r="F8" s="198"/>
      <c r="G8" s="198"/>
      <c r="H8" s="198"/>
      <c r="I8" s="198"/>
      <c r="J8" s="198"/>
      <c r="K8" s="198"/>
      <c r="L8" s="198"/>
      <c r="M8" s="198"/>
      <c r="N8" s="198"/>
      <c r="O8" s="198"/>
      <c r="P8" s="198"/>
      <c r="Q8" s="198"/>
      <c r="R8" s="198"/>
      <c r="S8" s="198"/>
      <c r="T8" s="198"/>
      <c r="U8" s="198"/>
      <c r="V8" s="198"/>
      <c r="W8" s="199"/>
      <c r="X8" s="42"/>
      <c r="Y8" s="42"/>
      <c r="Z8" s="42"/>
    </row>
    <row r="9" spans="1:26" ht="14.4" x14ac:dyDescent="0.3"/>
    <row r="10" spans="1:26" ht="15.6" x14ac:dyDescent="0.3">
      <c r="A10" s="365" t="s">
        <v>126</v>
      </c>
      <c r="B10" s="365" t="s">
        <v>198</v>
      </c>
      <c r="C10" s="411" t="s">
        <v>63</v>
      </c>
      <c r="D10" s="419"/>
      <c r="E10" s="411" t="s">
        <v>64</v>
      </c>
      <c r="F10" s="412"/>
      <c r="G10" s="411" t="s">
        <v>65</v>
      </c>
      <c r="H10" s="412"/>
      <c r="I10" s="411" t="s">
        <v>66</v>
      </c>
      <c r="J10" s="474"/>
      <c r="K10" s="473" t="s">
        <v>67</v>
      </c>
      <c r="L10" s="474"/>
      <c r="M10" s="473" t="s">
        <v>68</v>
      </c>
      <c r="N10" s="474"/>
      <c r="O10" s="473" t="s">
        <v>69</v>
      </c>
      <c r="P10" s="474"/>
      <c r="Q10" s="410" t="s">
        <v>199</v>
      </c>
    </row>
    <row r="11" spans="1:26" ht="33.6" x14ac:dyDescent="0.3">
      <c r="A11" s="366"/>
      <c r="B11" s="366"/>
      <c r="C11" s="298" t="s">
        <v>298</v>
      </c>
      <c r="D11" s="298" t="s">
        <v>201</v>
      </c>
      <c r="E11" s="298" t="s">
        <v>299</v>
      </c>
      <c r="F11" s="298" t="s">
        <v>201</v>
      </c>
      <c r="G11" s="298" t="s">
        <v>299</v>
      </c>
      <c r="H11" s="298" t="s">
        <v>201</v>
      </c>
      <c r="I11" s="298" t="s">
        <v>299</v>
      </c>
      <c r="J11" s="298" t="s">
        <v>201</v>
      </c>
      <c r="K11" s="298" t="s">
        <v>299</v>
      </c>
      <c r="L11" s="298" t="s">
        <v>201</v>
      </c>
      <c r="M11" s="298" t="s">
        <v>299</v>
      </c>
      <c r="N11" s="298" t="s">
        <v>201</v>
      </c>
      <c r="O11" s="298" t="s">
        <v>299</v>
      </c>
      <c r="P11" s="298" t="s">
        <v>201</v>
      </c>
      <c r="Q11" s="366"/>
    </row>
    <row r="12" spans="1:26" ht="14.4" x14ac:dyDescent="0.3">
      <c r="A12" s="201">
        <v>1</v>
      </c>
      <c r="B12" s="201" t="s">
        <v>300</v>
      </c>
      <c r="C12" s="48">
        <v>0</v>
      </c>
      <c r="D12" s="202">
        <f>C12*12</f>
        <v>0</v>
      </c>
      <c r="E12" s="48">
        <v>0</v>
      </c>
      <c r="F12" s="153">
        <f>E12*12</f>
        <v>0</v>
      </c>
      <c r="G12" s="48">
        <v>0</v>
      </c>
      <c r="H12" s="153">
        <f t="shared" ref="H12" si="0">G12*12</f>
        <v>0</v>
      </c>
      <c r="I12" s="48">
        <v>0</v>
      </c>
      <c r="J12" s="153">
        <f t="shared" ref="J12" si="1">I12*12</f>
        <v>0</v>
      </c>
      <c r="K12" s="48">
        <v>0</v>
      </c>
      <c r="L12" s="153">
        <f t="shared" ref="L12" si="2">K12*12</f>
        <v>0</v>
      </c>
      <c r="M12" s="48">
        <v>0</v>
      </c>
      <c r="N12" s="153">
        <f t="shared" ref="N12" si="3">M12*12</f>
        <v>0</v>
      </c>
      <c r="O12" s="48">
        <v>0</v>
      </c>
      <c r="P12" s="153">
        <f>O12*12</f>
        <v>0</v>
      </c>
      <c r="Q12" s="154">
        <f>$D12+$F12+$H12+$J12+$L12+$N12+$P12</f>
        <v>0</v>
      </c>
    </row>
    <row r="13" spans="1:26" ht="18.75" customHeight="1" x14ac:dyDescent="0.3">
      <c r="A13" s="413" t="s">
        <v>301</v>
      </c>
      <c r="B13" s="414"/>
      <c r="C13" s="203" t="s">
        <v>155</v>
      </c>
      <c r="D13" s="156">
        <f>SUM(D12)</f>
        <v>0</v>
      </c>
      <c r="E13" s="203" t="s">
        <v>156</v>
      </c>
      <c r="F13" s="156">
        <f t="shared" ref="F13" si="4">SUM(F12)</f>
        <v>0</v>
      </c>
      <c r="G13" s="203" t="s">
        <v>157</v>
      </c>
      <c r="H13" s="156">
        <f t="shared" ref="H13" si="5">SUM(H12)</f>
        <v>0</v>
      </c>
      <c r="I13" s="203" t="s">
        <v>158</v>
      </c>
      <c r="J13" s="156">
        <f t="shared" ref="J13" si="6">SUM(J12)</f>
        <v>0</v>
      </c>
      <c r="K13" s="203" t="s">
        <v>159</v>
      </c>
      <c r="L13" s="156">
        <f t="shared" ref="L13" si="7">SUM(L12)</f>
        <v>0</v>
      </c>
      <c r="M13" s="203" t="s">
        <v>160</v>
      </c>
      <c r="N13" s="156">
        <f t="shared" ref="N13" si="8">SUM(N12)</f>
        <v>0</v>
      </c>
      <c r="O13" s="203" t="s">
        <v>161</v>
      </c>
      <c r="P13" s="156">
        <f>SUM(P12)</f>
        <v>0</v>
      </c>
      <c r="Q13" s="158">
        <f>SUM(Q12)</f>
        <v>0</v>
      </c>
      <c r="R13" s="120"/>
      <c r="S13" s="120"/>
    </row>
    <row r="14" spans="1:26" ht="14.4" x14ac:dyDescent="0.3"/>
    <row r="15" spans="1:26" ht="18.75" customHeight="1" x14ac:dyDescent="0.3">
      <c r="A15" s="413" t="s">
        <v>302</v>
      </c>
      <c r="B15" s="414"/>
      <c r="C15" s="203" t="s">
        <v>155</v>
      </c>
      <c r="D15" s="156">
        <f>D12*$C$8</f>
        <v>0</v>
      </c>
      <c r="E15" s="203" t="s">
        <v>156</v>
      </c>
      <c r="F15" s="156">
        <f t="shared" ref="F15" si="9">F12*$C$8</f>
        <v>0</v>
      </c>
      <c r="G15" s="203" t="s">
        <v>157</v>
      </c>
      <c r="H15" s="156">
        <f t="shared" ref="H15" si="10">H12*$C$8</f>
        <v>0</v>
      </c>
      <c r="I15" s="203" t="s">
        <v>158</v>
      </c>
      <c r="J15" s="156">
        <f t="shared" ref="J15" si="11">J12*$C$8</f>
        <v>0</v>
      </c>
      <c r="K15" s="203" t="s">
        <v>159</v>
      </c>
      <c r="L15" s="156">
        <f t="shared" ref="L15" si="12">L12*$C$8</f>
        <v>0</v>
      </c>
      <c r="M15" s="203" t="s">
        <v>160</v>
      </c>
      <c r="N15" s="156">
        <f t="shared" ref="N15" si="13">N12*$C$8</f>
        <v>0</v>
      </c>
      <c r="O15" s="203" t="s">
        <v>161</v>
      </c>
      <c r="P15" s="156">
        <f>P12*$C$8</f>
        <v>0</v>
      </c>
      <c r="Q15" s="156">
        <f>Q12*$C$8</f>
        <v>0</v>
      </c>
      <c r="R15" s="120"/>
      <c r="S15" s="120"/>
    </row>
    <row r="16" spans="1:26" ht="14.4" x14ac:dyDescent="0.3"/>
    <row r="17" s="26" customFormat="1" ht="14.4" x14ac:dyDescent="0.3"/>
    <row r="18" s="26" customFormat="1" ht="14.4" x14ac:dyDescent="0.3"/>
    <row r="19" s="26" customFormat="1" ht="14.4" x14ac:dyDescent="0.3"/>
    <row r="20" s="26" customFormat="1" ht="14.4" x14ac:dyDescent="0.3"/>
    <row r="21" s="26" customFormat="1" ht="14.4" x14ac:dyDescent="0.3"/>
    <row r="22" s="26" customFormat="1" ht="14.4" x14ac:dyDescent="0.3"/>
    <row r="23" s="26" customFormat="1" ht="14.4" x14ac:dyDescent="0.3"/>
    <row r="24" s="26" customFormat="1" ht="15" customHeight="1" x14ac:dyDescent="0.3"/>
    <row r="25" s="26" customFormat="1" ht="15" customHeight="1" x14ac:dyDescent="0.3"/>
    <row r="26" s="26" customFormat="1" ht="15" customHeight="1" x14ac:dyDescent="0.3"/>
    <row r="27" s="26" customFormat="1" ht="15" customHeight="1" x14ac:dyDescent="0.3"/>
    <row r="28" s="26" customFormat="1" ht="15" customHeight="1" x14ac:dyDescent="0.3"/>
    <row r="29" s="26" customFormat="1" ht="15" customHeight="1" x14ac:dyDescent="0.3"/>
    <row r="30" s="26" customFormat="1" ht="15" customHeight="1" x14ac:dyDescent="0.3"/>
    <row r="31" s="26" customFormat="1" ht="15" customHeight="1" x14ac:dyDescent="0.3"/>
    <row r="32" s="26" customFormat="1" ht="15" customHeight="1" x14ac:dyDescent="0.3"/>
    <row r="33" s="26" customFormat="1" ht="15" customHeight="1" x14ac:dyDescent="0.3"/>
    <row r="34" s="26" customFormat="1" ht="15" customHeight="1" x14ac:dyDescent="0.3"/>
    <row r="35" s="26" customFormat="1" ht="15" customHeight="1" x14ac:dyDescent="0.3"/>
    <row r="36" s="26" customFormat="1" ht="15" customHeight="1" x14ac:dyDescent="0.3"/>
    <row r="37" s="26" customFormat="1" ht="15" customHeight="1" x14ac:dyDescent="0.3"/>
    <row r="38" s="26" customFormat="1" ht="15" customHeight="1" x14ac:dyDescent="0.3"/>
    <row r="39" s="26" customFormat="1" ht="15" customHeight="1" x14ac:dyDescent="0.3"/>
  </sheetData>
  <sheetProtection algorithmName="SHA-512" hashValue="v3t8RbWJGBCTafR377RB3STxXauoUIKo4RtakdfCdliOser3cmNzQeQVgzv0ueqKrETMHdvC+bzquNzTA9whsA==" saltValue="0/Q1VAFRTAr9IzYxYbpxig==" spinCount="100000" sheet="1" objects="1" scenarios="1"/>
  <mergeCells count="17">
    <mergeCell ref="B2:I2"/>
    <mergeCell ref="A3:I3"/>
    <mergeCell ref="A4:I4"/>
    <mergeCell ref="A13:B13"/>
    <mergeCell ref="A15:B15"/>
    <mergeCell ref="A10:A11"/>
    <mergeCell ref="B10:B11"/>
    <mergeCell ref="C10:D10"/>
    <mergeCell ref="A8:B8"/>
    <mergeCell ref="I10:J10"/>
    <mergeCell ref="A6:B6"/>
    <mergeCell ref="K10:L10"/>
    <mergeCell ref="M10:N10"/>
    <mergeCell ref="Q10:Q11"/>
    <mergeCell ref="E10:F10"/>
    <mergeCell ref="G10:H10"/>
    <mergeCell ref="O10:P10"/>
  </mergeCells>
  <conditionalFormatting sqref="C13:P13">
    <cfRule type="expression" dxfId="11" priority="1">
      <formula>0</formula>
    </cfRule>
  </conditionalFormatting>
  <conditionalFormatting sqref="C12:Q12">
    <cfRule type="expression" dxfId="10" priority="9">
      <formula>0</formula>
    </cfRule>
  </conditionalFormatting>
  <conditionalFormatting sqref="C15:Q15">
    <cfRule type="expression" dxfId="9" priority="8">
      <formula>0</formula>
    </cfRule>
  </conditionalFormatting>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FC0D9-043D-4B15-BFDD-D4FD9464C0C4}">
  <dimension ref="A1:T116"/>
  <sheetViews>
    <sheetView tabSelected="1" topLeftCell="B1" zoomScale="85" zoomScaleNormal="85" workbookViewId="0">
      <pane ySplit="2" topLeftCell="A22" activePane="bottomLeft" state="frozen"/>
      <selection pane="bottomLeft" activeCell="E34" sqref="E34"/>
    </sheetView>
  </sheetViews>
  <sheetFormatPr defaultColWidth="0" defaultRowHeight="12.75" customHeight="1" zeroHeight="1" x14ac:dyDescent="0.25"/>
  <cols>
    <col min="1" max="1" width="3.5546875" style="200" customWidth="1"/>
    <col min="2" max="2" width="41.21875" style="200" bestFit="1" customWidth="1"/>
    <col min="3" max="3" width="12.77734375" style="332" customWidth="1"/>
    <col min="4" max="4" width="17.21875" style="215" customWidth="1"/>
    <col min="5" max="5" width="12.77734375" style="332" customWidth="1"/>
    <col min="6" max="6" width="17.21875" style="215" customWidth="1"/>
    <col min="7" max="7" width="12.77734375" style="332" customWidth="1"/>
    <col min="8" max="8" width="17.21875" style="215" customWidth="1"/>
    <col min="9" max="9" width="12.77734375" style="332" customWidth="1"/>
    <col min="10" max="10" width="17.21875" style="200" customWidth="1"/>
    <col min="11" max="11" width="12.77734375" style="329" customWidth="1"/>
    <col min="12" max="12" width="17.21875" style="200" customWidth="1"/>
    <col min="13" max="13" width="12.77734375" style="329" customWidth="1"/>
    <col min="14" max="14" width="17.21875" style="200" customWidth="1"/>
    <col min="15" max="15" width="12.77734375" style="329" customWidth="1"/>
    <col min="16" max="16" width="17.21875" style="200" customWidth="1"/>
    <col min="17" max="17" width="16.21875" style="200" bestFit="1" customWidth="1"/>
    <col min="18" max="18" width="25.21875" style="200" customWidth="1"/>
    <col min="19" max="20" width="11.21875" style="200" customWidth="1"/>
    <col min="21" max="16384" width="11.21875" style="200" hidden="1"/>
  </cols>
  <sheetData>
    <row r="1" spans="1:19" ht="15.6" customHeight="1" x14ac:dyDescent="0.25">
      <c r="A1" s="352" t="s">
        <v>37</v>
      </c>
      <c r="B1" s="352"/>
      <c r="C1" s="353"/>
      <c r="D1" s="353"/>
      <c r="E1" s="353"/>
      <c r="F1" s="353"/>
      <c r="G1" s="353"/>
      <c r="H1" s="353"/>
      <c r="I1" s="353"/>
      <c r="J1" s="78"/>
      <c r="K1" s="328"/>
      <c r="L1" s="42"/>
      <c r="M1" s="328"/>
    </row>
    <row r="2" spans="1:19" ht="14.1" customHeight="1" x14ac:dyDescent="0.25">
      <c r="A2" s="354" t="s">
        <v>6</v>
      </c>
      <c r="B2" s="354"/>
      <c r="C2" s="336">
        <f>Signature!C11</f>
        <v>0</v>
      </c>
      <c r="D2" s="118"/>
      <c r="E2" s="324"/>
      <c r="F2" s="118"/>
      <c r="G2" s="324"/>
      <c r="H2" s="118"/>
      <c r="I2" s="324"/>
      <c r="J2" s="42"/>
      <c r="K2" s="328"/>
      <c r="L2" s="42"/>
      <c r="M2" s="328"/>
    </row>
    <row r="3" spans="1:19" ht="14.1" customHeight="1" x14ac:dyDescent="0.3">
      <c r="A3" s="355" t="s">
        <v>60</v>
      </c>
      <c r="B3" s="356"/>
      <c r="C3" s="356"/>
      <c r="D3" s="356"/>
      <c r="E3" s="356"/>
      <c r="F3" s="356"/>
      <c r="G3" s="356"/>
      <c r="H3" s="356"/>
      <c r="I3" s="357"/>
      <c r="J3" s="199"/>
      <c r="K3" s="333"/>
      <c r="L3" s="159"/>
      <c r="M3" s="334"/>
    </row>
    <row r="4" spans="1:19" ht="234.75" customHeight="1" x14ac:dyDescent="0.25">
      <c r="A4" s="358" t="s">
        <v>442</v>
      </c>
      <c r="B4" s="359"/>
      <c r="C4" s="359"/>
      <c r="D4" s="359"/>
      <c r="E4" s="359"/>
      <c r="F4" s="359"/>
      <c r="G4" s="359"/>
      <c r="H4" s="359"/>
      <c r="I4" s="360"/>
      <c r="J4" s="199"/>
      <c r="K4" s="351"/>
      <c r="L4" s="351"/>
      <c r="M4" s="351"/>
    </row>
    <row r="5" spans="1:19" ht="12.6" customHeight="1" x14ac:dyDescent="0.25">
      <c r="A5" s="83"/>
      <c r="B5" s="83"/>
      <c r="C5" s="325"/>
      <c r="D5" s="83"/>
      <c r="E5" s="325"/>
      <c r="F5" s="83"/>
      <c r="G5" s="325"/>
      <c r="H5" s="83"/>
      <c r="I5" s="325"/>
      <c r="J5" s="199"/>
      <c r="K5" s="328"/>
      <c r="L5" s="42"/>
      <c r="M5" s="328"/>
    </row>
    <row r="6" spans="1:19" ht="21.6" customHeight="1" x14ac:dyDescent="0.3">
      <c r="A6" s="361" t="s">
        <v>434</v>
      </c>
      <c r="B6" s="362"/>
      <c r="C6" s="363">
        <f>$R$48</f>
        <v>0</v>
      </c>
      <c r="D6" s="364"/>
      <c r="E6" s="198"/>
      <c r="F6" s="198"/>
      <c r="G6" s="198"/>
      <c r="H6" s="198"/>
      <c r="I6" s="198"/>
      <c r="J6" s="199"/>
      <c r="K6" s="328"/>
      <c r="L6" s="42"/>
      <c r="M6" s="328"/>
    </row>
    <row r="7" spans="1:19" ht="13.5" customHeight="1" x14ac:dyDescent="0.25">
      <c r="A7" s="83"/>
      <c r="B7" s="83"/>
      <c r="C7" s="325"/>
      <c r="D7" s="83"/>
      <c r="E7" s="325"/>
      <c r="F7" s="83"/>
      <c r="G7" s="325"/>
      <c r="H7" s="83"/>
      <c r="I7" s="325"/>
      <c r="J7" s="199"/>
      <c r="K7" s="328"/>
      <c r="L7" s="42"/>
      <c r="M7" s="328"/>
    </row>
    <row r="8" spans="1:19" ht="21.75" customHeight="1" x14ac:dyDescent="0.25">
      <c r="A8" s="341" t="s">
        <v>303</v>
      </c>
      <c r="B8" s="342"/>
      <c r="C8" s="342"/>
      <c r="D8" s="342"/>
      <c r="E8" s="342"/>
      <c r="F8" s="342"/>
      <c r="G8" s="342"/>
      <c r="H8" s="342"/>
      <c r="I8" s="342"/>
      <c r="J8" s="342"/>
      <c r="K8" s="342"/>
      <c r="L8" s="342"/>
      <c r="M8" s="342"/>
      <c r="N8" s="342"/>
      <c r="O8" s="342"/>
      <c r="P8" s="342"/>
      <c r="Q8" s="342"/>
      <c r="R8" s="343"/>
    </row>
    <row r="9" spans="1:19" ht="17.100000000000001" customHeight="1" x14ac:dyDescent="0.25">
      <c r="A9" s="365" t="s">
        <v>126</v>
      </c>
      <c r="B9" s="365" t="s">
        <v>304</v>
      </c>
      <c r="C9" s="367" t="s">
        <v>82</v>
      </c>
      <c r="D9" s="368"/>
      <c r="E9" s="367" t="s">
        <v>83</v>
      </c>
      <c r="F9" s="368"/>
      <c r="G9" s="367" t="s">
        <v>84</v>
      </c>
      <c r="H9" s="368"/>
      <c r="I9" s="367" t="s">
        <v>85</v>
      </c>
      <c r="J9" s="368"/>
      <c r="K9" s="367" t="s">
        <v>86</v>
      </c>
      <c r="L9" s="368"/>
      <c r="M9" s="367" t="s">
        <v>68</v>
      </c>
      <c r="N9" s="368"/>
      <c r="O9" s="341" t="s">
        <v>69</v>
      </c>
      <c r="P9" s="343"/>
      <c r="Q9" s="347" t="s">
        <v>70</v>
      </c>
      <c r="R9" s="348"/>
    </row>
    <row r="10" spans="1:19" s="205" customFormat="1" ht="14.25" customHeight="1" x14ac:dyDescent="0.25">
      <c r="A10" s="366"/>
      <c r="B10" s="366"/>
      <c r="C10" s="323" t="s">
        <v>439</v>
      </c>
      <c r="D10" s="323" t="s">
        <v>438</v>
      </c>
      <c r="E10" s="323" t="s">
        <v>439</v>
      </c>
      <c r="F10" s="323" t="s">
        <v>438</v>
      </c>
      <c r="G10" s="323" t="s">
        <v>439</v>
      </c>
      <c r="H10" s="323" t="s">
        <v>438</v>
      </c>
      <c r="I10" s="323" t="s">
        <v>439</v>
      </c>
      <c r="J10" s="323" t="s">
        <v>438</v>
      </c>
      <c r="K10" s="323" t="s">
        <v>439</v>
      </c>
      <c r="L10" s="323" t="s">
        <v>438</v>
      </c>
      <c r="M10" s="323" t="s">
        <v>439</v>
      </c>
      <c r="N10" s="323" t="s">
        <v>438</v>
      </c>
      <c r="O10" s="323" t="s">
        <v>439</v>
      </c>
      <c r="P10" s="323" t="s">
        <v>438</v>
      </c>
      <c r="Q10" s="349"/>
      <c r="R10" s="350"/>
    </row>
    <row r="11" spans="1:19" s="209" customFormat="1" ht="15" customHeight="1" x14ac:dyDescent="0.3">
      <c r="A11" s="206"/>
      <c r="B11" s="90" t="s">
        <v>305</v>
      </c>
      <c r="C11" s="344"/>
      <c r="D11" s="345"/>
      <c r="E11" s="345"/>
      <c r="F11" s="345"/>
      <c r="G11" s="345"/>
      <c r="H11" s="345"/>
      <c r="I11" s="345"/>
      <c r="J11" s="345"/>
      <c r="K11" s="345"/>
      <c r="L11" s="345"/>
      <c r="M11" s="345"/>
      <c r="N11" s="345"/>
      <c r="O11" s="345"/>
      <c r="P11" s="345"/>
      <c r="Q11" s="345"/>
      <c r="R11" s="346"/>
      <c r="S11" s="208"/>
    </row>
    <row r="12" spans="1:19" s="209" customFormat="1" ht="13.2" x14ac:dyDescent="0.3">
      <c r="A12" s="210">
        <v>1</v>
      </c>
      <c r="B12" s="211" t="s">
        <v>88</v>
      </c>
      <c r="C12" s="48">
        <v>0</v>
      </c>
      <c r="D12" s="337">
        <v>2500</v>
      </c>
      <c r="E12" s="48">
        <v>0</v>
      </c>
      <c r="F12" s="337">
        <v>2500</v>
      </c>
      <c r="G12" s="48">
        <v>0</v>
      </c>
      <c r="H12" s="337">
        <v>2500</v>
      </c>
      <c r="I12" s="48">
        <v>0</v>
      </c>
      <c r="J12" s="337">
        <v>2500</v>
      </c>
      <c r="K12" s="48">
        <v>0</v>
      </c>
      <c r="L12" s="337">
        <v>2500</v>
      </c>
      <c r="M12" s="48">
        <v>0</v>
      </c>
      <c r="N12" s="337">
        <v>2500</v>
      </c>
      <c r="O12" s="48">
        <v>0</v>
      </c>
      <c r="P12" s="337">
        <v>2500</v>
      </c>
      <c r="Q12" s="339">
        <f>SUM(C12*D12,E12*F12,G12*H12,I12*J12,K12*L12,M12*N12,O12*P12)</f>
        <v>0</v>
      </c>
      <c r="R12" s="340"/>
      <c r="S12" s="208"/>
    </row>
    <row r="13" spans="1:19" s="209" customFormat="1" ht="13.2" x14ac:dyDescent="0.3">
      <c r="A13" s="210">
        <v>2</v>
      </c>
      <c r="B13" s="211" t="s">
        <v>89</v>
      </c>
      <c r="C13" s="48">
        <v>0</v>
      </c>
      <c r="D13" s="337">
        <v>2500</v>
      </c>
      <c r="E13" s="48">
        <v>0</v>
      </c>
      <c r="F13" s="337">
        <v>2500</v>
      </c>
      <c r="G13" s="48">
        <v>0</v>
      </c>
      <c r="H13" s="337">
        <v>2500</v>
      </c>
      <c r="I13" s="48">
        <v>0</v>
      </c>
      <c r="J13" s="337">
        <v>2500</v>
      </c>
      <c r="K13" s="48">
        <v>0</v>
      </c>
      <c r="L13" s="337">
        <v>2500</v>
      </c>
      <c r="M13" s="48">
        <v>0</v>
      </c>
      <c r="N13" s="337">
        <v>2500</v>
      </c>
      <c r="O13" s="48">
        <v>0</v>
      </c>
      <c r="P13" s="337">
        <v>2500</v>
      </c>
      <c r="Q13" s="339">
        <f t="shared" ref="Q13:Q46" si="0">SUM(C13*D13,E13*F13,G13*H13,I13*J13,K13*L13,M13*N13,O13*P13)</f>
        <v>0</v>
      </c>
      <c r="R13" s="340"/>
      <c r="S13" s="208"/>
    </row>
    <row r="14" spans="1:19" s="209" customFormat="1" ht="13.2" x14ac:dyDescent="0.3">
      <c r="A14" s="210">
        <v>3</v>
      </c>
      <c r="B14" s="211" t="s">
        <v>306</v>
      </c>
      <c r="C14" s="48">
        <v>0</v>
      </c>
      <c r="D14" s="337">
        <v>2500</v>
      </c>
      <c r="E14" s="48">
        <v>0</v>
      </c>
      <c r="F14" s="337">
        <v>2500</v>
      </c>
      <c r="G14" s="48">
        <v>0</v>
      </c>
      <c r="H14" s="337">
        <v>2500</v>
      </c>
      <c r="I14" s="48">
        <v>0</v>
      </c>
      <c r="J14" s="337">
        <v>2500</v>
      </c>
      <c r="K14" s="48">
        <v>0</v>
      </c>
      <c r="L14" s="337">
        <v>2500</v>
      </c>
      <c r="M14" s="48">
        <v>0</v>
      </c>
      <c r="N14" s="337">
        <v>2500</v>
      </c>
      <c r="O14" s="48">
        <v>0</v>
      </c>
      <c r="P14" s="337">
        <v>2500</v>
      </c>
      <c r="Q14" s="339">
        <f t="shared" si="0"/>
        <v>0</v>
      </c>
      <c r="R14" s="340"/>
      <c r="S14" s="208"/>
    </row>
    <row r="15" spans="1:19" s="209" customFormat="1" ht="13.2" x14ac:dyDescent="0.3">
      <c r="A15" s="210">
        <v>4</v>
      </c>
      <c r="B15" s="211" t="s">
        <v>307</v>
      </c>
      <c r="C15" s="48">
        <v>0</v>
      </c>
      <c r="D15" s="337">
        <v>2500</v>
      </c>
      <c r="E15" s="48">
        <v>0</v>
      </c>
      <c r="F15" s="337">
        <v>2500</v>
      </c>
      <c r="G15" s="48">
        <v>0</v>
      </c>
      <c r="H15" s="337">
        <v>2500</v>
      </c>
      <c r="I15" s="48">
        <v>0</v>
      </c>
      <c r="J15" s="337">
        <v>2500</v>
      </c>
      <c r="K15" s="48">
        <v>0</v>
      </c>
      <c r="L15" s="337">
        <v>2500</v>
      </c>
      <c r="M15" s="48">
        <v>0</v>
      </c>
      <c r="N15" s="337">
        <v>2500</v>
      </c>
      <c r="O15" s="48">
        <v>0</v>
      </c>
      <c r="P15" s="337">
        <v>2500</v>
      </c>
      <c r="Q15" s="339">
        <f t="shared" si="0"/>
        <v>0</v>
      </c>
      <c r="R15" s="340"/>
      <c r="S15" s="208"/>
    </row>
    <row r="16" spans="1:19" s="209" customFormat="1" ht="13.2" x14ac:dyDescent="0.3">
      <c r="A16" s="210">
        <v>5</v>
      </c>
      <c r="B16" s="211" t="s">
        <v>308</v>
      </c>
      <c r="C16" s="48">
        <v>0</v>
      </c>
      <c r="D16" s="337">
        <v>2500</v>
      </c>
      <c r="E16" s="48">
        <v>0</v>
      </c>
      <c r="F16" s="337">
        <v>2500</v>
      </c>
      <c r="G16" s="48">
        <v>0</v>
      </c>
      <c r="H16" s="337">
        <v>2500</v>
      </c>
      <c r="I16" s="48">
        <v>0</v>
      </c>
      <c r="J16" s="337">
        <v>2500</v>
      </c>
      <c r="K16" s="48">
        <v>0</v>
      </c>
      <c r="L16" s="337">
        <v>2500</v>
      </c>
      <c r="M16" s="48">
        <v>0</v>
      </c>
      <c r="N16" s="337">
        <v>2500</v>
      </c>
      <c r="O16" s="48">
        <v>0</v>
      </c>
      <c r="P16" s="337">
        <v>2500</v>
      </c>
      <c r="Q16" s="339">
        <f t="shared" si="0"/>
        <v>0</v>
      </c>
      <c r="R16" s="340"/>
      <c r="S16" s="208"/>
    </row>
    <row r="17" spans="1:19" s="209" customFormat="1" ht="13.2" x14ac:dyDescent="0.3">
      <c r="A17" s="210">
        <v>6</v>
      </c>
      <c r="B17" s="211" t="s">
        <v>93</v>
      </c>
      <c r="C17" s="48">
        <v>0</v>
      </c>
      <c r="D17" s="337">
        <v>2500</v>
      </c>
      <c r="E17" s="48">
        <v>0</v>
      </c>
      <c r="F17" s="337">
        <v>2500</v>
      </c>
      <c r="G17" s="48">
        <v>0</v>
      </c>
      <c r="H17" s="337">
        <v>2500</v>
      </c>
      <c r="I17" s="48">
        <v>0</v>
      </c>
      <c r="J17" s="337">
        <v>2500</v>
      </c>
      <c r="K17" s="48">
        <v>0</v>
      </c>
      <c r="L17" s="337">
        <v>2500</v>
      </c>
      <c r="M17" s="48">
        <v>0</v>
      </c>
      <c r="N17" s="337">
        <v>2500</v>
      </c>
      <c r="O17" s="48">
        <v>0</v>
      </c>
      <c r="P17" s="337">
        <v>2500</v>
      </c>
      <c r="Q17" s="339">
        <f t="shared" si="0"/>
        <v>0</v>
      </c>
      <c r="R17" s="340"/>
    </row>
    <row r="18" spans="1:19" s="209" customFormat="1" ht="13.2" x14ac:dyDescent="0.3">
      <c r="A18" s="210">
        <v>7</v>
      </c>
      <c r="B18" s="211" t="s">
        <v>309</v>
      </c>
      <c r="C18" s="48">
        <v>0</v>
      </c>
      <c r="D18" s="337">
        <v>2500</v>
      </c>
      <c r="E18" s="48">
        <v>0</v>
      </c>
      <c r="F18" s="337">
        <v>2500</v>
      </c>
      <c r="G18" s="48">
        <v>0</v>
      </c>
      <c r="H18" s="337">
        <v>2500</v>
      </c>
      <c r="I18" s="48">
        <v>0</v>
      </c>
      <c r="J18" s="337">
        <v>2500</v>
      </c>
      <c r="K18" s="48">
        <v>0</v>
      </c>
      <c r="L18" s="337">
        <v>2500</v>
      </c>
      <c r="M18" s="48">
        <v>0</v>
      </c>
      <c r="N18" s="337">
        <v>2500</v>
      </c>
      <c r="O18" s="48">
        <v>0</v>
      </c>
      <c r="P18" s="337">
        <v>2500</v>
      </c>
      <c r="Q18" s="339">
        <f t="shared" si="0"/>
        <v>0</v>
      </c>
      <c r="R18" s="340"/>
    </row>
    <row r="19" spans="1:19" s="209" customFormat="1" ht="13.2" x14ac:dyDescent="0.3">
      <c r="A19" s="210">
        <v>8</v>
      </c>
      <c r="B19" s="211" t="s">
        <v>310</v>
      </c>
      <c r="C19" s="48">
        <v>0</v>
      </c>
      <c r="D19" s="337">
        <v>2500</v>
      </c>
      <c r="E19" s="48">
        <v>0</v>
      </c>
      <c r="F19" s="337">
        <v>2500</v>
      </c>
      <c r="G19" s="48">
        <v>0</v>
      </c>
      <c r="H19" s="337">
        <v>2500</v>
      </c>
      <c r="I19" s="48">
        <v>0</v>
      </c>
      <c r="J19" s="337">
        <v>2500</v>
      </c>
      <c r="K19" s="48">
        <v>0</v>
      </c>
      <c r="L19" s="337">
        <v>2500</v>
      </c>
      <c r="M19" s="48">
        <v>0</v>
      </c>
      <c r="N19" s="337">
        <v>2500</v>
      </c>
      <c r="O19" s="48">
        <v>0</v>
      </c>
      <c r="P19" s="337">
        <v>2500</v>
      </c>
      <c r="Q19" s="339">
        <f t="shared" si="0"/>
        <v>0</v>
      </c>
      <c r="R19" s="340"/>
    </row>
    <row r="20" spans="1:19" s="209" customFormat="1" ht="13.2" x14ac:dyDescent="0.3">
      <c r="A20" s="210">
        <v>9</v>
      </c>
      <c r="B20" s="211" t="s">
        <v>96</v>
      </c>
      <c r="C20" s="48">
        <v>0</v>
      </c>
      <c r="D20" s="337">
        <v>2500</v>
      </c>
      <c r="E20" s="48">
        <v>0</v>
      </c>
      <c r="F20" s="337">
        <v>2500</v>
      </c>
      <c r="G20" s="48">
        <v>0</v>
      </c>
      <c r="H20" s="337">
        <v>2500</v>
      </c>
      <c r="I20" s="48">
        <v>0</v>
      </c>
      <c r="J20" s="337">
        <v>2500</v>
      </c>
      <c r="K20" s="48">
        <v>0</v>
      </c>
      <c r="L20" s="337">
        <v>2500</v>
      </c>
      <c r="M20" s="48">
        <v>0</v>
      </c>
      <c r="N20" s="337">
        <v>2500</v>
      </c>
      <c r="O20" s="48">
        <v>0</v>
      </c>
      <c r="P20" s="337">
        <v>2500</v>
      </c>
      <c r="Q20" s="339">
        <f t="shared" si="0"/>
        <v>0</v>
      </c>
      <c r="R20" s="340"/>
    </row>
    <row r="21" spans="1:19" s="209" customFormat="1" ht="13.2" x14ac:dyDescent="0.3">
      <c r="A21" s="210">
        <v>10</v>
      </c>
      <c r="B21" s="211" t="s">
        <v>311</v>
      </c>
      <c r="C21" s="48">
        <v>0</v>
      </c>
      <c r="D21" s="337">
        <v>2500</v>
      </c>
      <c r="E21" s="48">
        <v>0</v>
      </c>
      <c r="F21" s="337">
        <v>2500</v>
      </c>
      <c r="G21" s="48">
        <v>0</v>
      </c>
      <c r="H21" s="337">
        <v>2500</v>
      </c>
      <c r="I21" s="48">
        <v>0</v>
      </c>
      <c r="J21" s="337">
        <v>2500</v>
      </c>
      <c r="K21" s="48">
        <v>0</v>
      </c>
      <c r="L21" s="337">
        <v>2500</v>
      </c>
      <c r="M21" s="48">
        <v>0</v>
      </c>
      <c r="N21" s="337">
        <v>2500</v>
      </c>
      <c r="O21" s="48">
        <v>0</v>
      </c>
      <c r="P21" s="337">
        <v>2500</v>
      </c>
      <c r="Q21" s="339">
        <f t="shared" si="0"/>
        <v>0</v>
      </c>
      <c r="R21" s="340"/>
    </row>
    <row r="22" spans="1:19" s="209" customFormat="1" ht="13.2" x14ac:dyDescent="0.3">
      <c r="A22" s="210">
        <v>11</v>
      </c>
      <c r="B22" s="211" t="s">
        <v>312</v>
      </c>
      <c r="C22" s="48">
        <v>0</v>
      </c>
      <c r="D22" s="337">
        <v>2500</v>
      </c>
      <c r="E22" s="48">
        <v>0</v>
      </c>
      <c r="F22" s="337">
        <v>2500</v>
      </c>
      <c r="G22" s="48">
        <v>0</v>
      </c>
      <c r="H22" s="337">
        <v>2500</v>
      </c>
      <c r="I22" s="48">
        <v>0</v>
      </c>
      <c r="J22" s="337">
        <v>2500</v>
      </c>
      <c r="K22" s="48">
        <v>0</v>
      </c>
      <c r="L22" s="337">
        <v>2500</v>
      </c>
      <c r="M22" s="48">
        <v>0</v>
      </c>
      <c r="N22" s="337">
        <v>2500</v>
      </c>
      <c r="O22" s="48">
        <v>0</v>
      </c>
      <c r="P22" s="337">
        <v>2500</v>
      </c>
      <c r="Q22" s="339">
        <f t="shared" si="0"/>
        <v>0</v>
      </c>
      <c r="R22" s="340"/>
    </row>
    <row r="23" spans="1:19" s="209" customFormat="1" ht="15.6" x14ac:dyDescent="0.3">
      <c r="A23" s="89"/>
      <c r="B23" s="90" t="s">
        <v>440</v>
      </c>
      <c r="C23" s="90"/>
      <c r="D23" s="91"/>
      <c r="E23" s="91"/>
      <c r="F23" s="91"/>
      <c r="G23" s="91"/>
      <c r="H23" s="91"/>
      <c r="I23" s="91"/>
      <c r="J23" s="91"/>
      <c r="K23" s="91"/>
      <c r="L23" s="91"/>
      <c r="M23" s="91"/>
      <c r="N23" s="91"/>
      <c r="O23" s="91"/>
      <c r="P23" s="91"/>
      <c r="Q23" s="91"/>
      <c r="R23" s="91"/>
    </row>
    <row r="24" spans="1:19" s="209" customFormat="1" ht="13.2" x14ac:dyDescent="0.3">
      <c r="A24" s="210">
        <v>1</v>
      </c>
      <c r="B24" s="211" t="s">
        <v>313</v>
      </c>
      <c r="C24" s="48">
        <v>0</v>
      </c>
      <c r="D24" s="337">
        <v>2500</v>
      </c>
      <c r="E24" s="48">
        <v>0</v>
      </c>
      <c r="F24" s="337">
        <v>2500</v>
      </c>
      <c r="G24" s="48">
        <v>0</v>
      </c>
      <c r="H24" s="337">
        <v>2500</v>
      </c>
      <c r="I24" s="48">
        <v>0</v>
      </c>
      <c r="J24" s="337">
        <v>2500</v>
      </c>
      <c r="K24" s="48">
        <v>0</v>
      </c>
      <c r="L24" s="337">
        <v>2500</v>
      </c>
      <c r="M24" s="48">
        <v>0</v>
      </c>
      <c r="N24" s="337">
        <v>2500</v>
      </c>
      <c r="O24" s="48">
        <v>0</v>
      </c>
      <c r="P24" s="337">
        <v>2500</v>
      </c>
      <c r="Q24" s="339">
        <f>SUM(C24*D24,E24*F24,G24*H24,I24*J24,K24*L24,M24*N24,O24*P24)</f>
        <v>0</v>
      </c>
      <c r="R24" s="340"/>
    </row>
    <row r="25" spans="1:19" s="209" customFormat="1" ht="13.2" x14ac:dyDescent="0.3">
      <c r="A25" s="210">
        <v>2</v>
      </c>
      <c r="B25" s="211" t="s">
        <v>314</v>
      </c>
      <c r="C25" s="48">
        <v>0</v>
      </c>
      <c r="D25" s="337">
        <v>2500</v>
      </c>
      <c r="E25" s="48">
        <v>0</v>
      </c>
      <c r="F25" s="337">
        <v>2500</v>
      </c>
      <c r="G25" s="48">
        <v>0</v>
      </c>
      <c r="H25" s="337">
        <v>2500</v>
      </c>
      <c r="I25" s="48">
        <v>0</v>
      </c>
      <c r="J25" s="337">
        <v>2500</v>
      </c>
      <c r="K25" s="48">
        <v>0</v>
      </c>
      <c r="L25" s="337">
        <v>2500</v>
      </c>
      <c r="M25" s="48">
        <v>0</v>
      </c>
      <c r="N25" s="337">
        <v>2500</v>
      </c>
      <c r="O25" s="48">
        <v>0</v>
      </c>
      <c r="P25" s="337">
        <v>2500</v>
      </c>
      <c r="Q25" s="339">
        <f t="shared" si="0"/>
        <v>0</v>
      </c>
      <c r="R25" s="340"/>
    </row>
    <row r="26" spans="1:19" s="209" customFormat="1" ht="13.2" x14ac:dyDescent="0.3">
      <c r="A26" s="210">
        <v>3</v>
      </c>
      <c r="B26" s="211" t="s">
        <v>101</v>
      </c>
      <c r="C26" s="48">
        <v>0</v>
      </c>
      <c r="D26" s="337">
        <v>1500</v>
      </c>
      <c r="E26" s="48">
        <v>0</v>
      </c>
      <c r="F26" s="337">
        <v>1500</v>
      </c>
      <c r="G26" s="48">
        <v>0</v>
      </c>
      <c r="H26" s="337">
        <v>1500</v>
      </c>
      <c r="I26" s="48">
        <v>0</v>
      </c>
      <c r="J26" s="337">
        <v>1500</v>
      </c>
      <c r="K26" s="48">
        <v>0</v>
      </c>
      <c r="L26" s="337">
        <v>1500</v>
      </c>
      <c r="M26" s="48">
        <v>0</v>
      </c>
      <c r="N26" s="337">
        <v>1500</v>
      </c>
      <c r="O26" s="48">
        <v>0</v>
      </c>
      <c r="P26" s="337">
        <v>1500</v>
      </c>
      <c r="Q26" s="339">
        <f t="shared" si="0"/>
        <v>0</v>
      </c>
      <c r="R26" s="340"/>
    </row>
    <row r="27" spans="1:19" s="209" customFormat="1" ht="13.2" x14ac:dyDescent="0.3">
      <c r="A27" s="210">
        <v>4</v>
      </c>
      <c r="B27" s="211" t="s">
        <v>315</v>
      </c>
      <c r="C27" s="48">
        <v>0</v>
      </c>
      <c r="D27" s="337">
        <v>16500</v>
      </c>
      <c r="E27" s="48">
        <v>0</v>
      </c>
      <c r="F27" s="337">
        <v>16500</v>
      </c>
      <c r="G27" s="48">
        <v>0</v>
      </c>
      <c r="H27" s="337">
        <v>16500</v>
      </c>
      <c r="I27" s="48">
        <v>0</v>
      </c>
      <c r="J27" s="337">
        <v>16500</v>
      </c>
      <c r="K27" s="48">
        <v>0</v>
      </c>
      <c r="L27" s="337">
        <v>16500</v>
      </c>
      <c r="M27" s="48">
        <v>0</v>
      </c>
      <c r="N27" s="337">
        <v>16500</v>
      </c>
      <c r="O27" s="48">
        <v>0</v>
      </c>
      <c r="P27" s="337">
        <v>16500</v>
      </c>
      <c r="Q27" s="339">
        <f>SUM(C27*D27,E27*F27,G27*H27,I27*J27,K27*L27,M27*N27,O27*P27)</f>
        <v>0</v>
      </c>
      <c r="R27" s="340"/>
      <c r="S27" s="208"/>
    </row>
    <row r="28" spans="1:19" s="209" customFormat="1" ht="13.2" x14ac:dyDescent="0.3">
      <c r="A28" s="210">
        <v>5</v>
      </c>
      <c r="B28" s="211" t="s">
        <v>316</v>
      </c>
      <c r="C28" s="48">
        <v>0</v>
      </c>
      <c r="D28" s="337">
        <v>16500</v>
      </c>
      <c r="E28" s="48">
        <v>0</v>
      </c>
      <c r="F28" s="337">
        <v>16500</v>
      </c>
      <c r="G28" s="48">
        <v>0</v>
      </c>
      <c r="H28" s="337">
        <v>16500</v>
      </c>
      <c r="I28" s="48">
        <v>0</v>
      </c>
      <c r="J28" s="337">
        <v>16500</v>
      </c>
      <c r="K28" s="48">
        <v>0</v>
      </c>
      <c r="L28" s="337">
        <v>16500</v>
      </c>
      <c r="M28" s="48">
        <v>0</v>
      </c>
      <c r="N28" s="337">
        <v>16500</v>
      </c>
      <c r="O28" s="48">
        <v>0</v>
      </c>
      <c r="P28" s="337">
        <v>16500</v>
      </c>
      <c r="Q28" s="339">
        <f t="shared" ref="Q28:Q43" si="1">SUM(C28*D28,E28*F28,G28*H28,I28*J28,K28*L28,M28*N28,O28*P28)</f>
        <v>0</v>
      </c>
      <c r="R28" s="340"/>
    </row>
    <row r="29" spans="1:19" s="209" customFormat="1" ht="13.2" x14ac:dyDescent="0.3">
      <c r="A29" s="210">
        <v>6</v>
      </c>
      <c r="B29" s="211" t="s">
        <v>104</v>
      </c>
      <c r="C29" s="48">
        <v>0</v>
      </c>
      <c r="D29" s="337">
        <v>2500</v>
      </c>
      <c r="E29" s="48">
        <v>0</v>
      </c>
      <c r="F29" s="337">
        <v>2500</v>
      </c>
      <c r="G29" s="48">
        <v>0</v>
      </c>
      <c r="H29" s="337">
        <v>2500</v>
      </c>
      <c r="I29" s="48">
        <v>0</v>
      </c>
      <c r="J29" s="337">
        <v>2500</v>
      </c>
      <c r="K29" s="48">
        <v>0</v>
      </c>
      <c r="L29" s="337">
        <v>2500</v>
      </c>
      <c r="M29" s="48">
        <v>0</v>
      </c>
      <c r="N29" s="337">
        <v>2500</v>
      </c>
      <c r="O29" s="48">
        <v>0</v>
      </c>
      <c r="P29" s="337">
        <v>2500</v>
      </c>
      <c r="Q29" s="339">
        <f t="shared" si="1"/>
        <v>0</v>
      </c>
      <c r="R29" s="340"/>
    </row>
    <row r="30" spans="1:19" s="209" customFormat="1" ht="13.2" x14ac:dyDescent="0.3">
      <c r="A30" s="210">
        <v>7</v>
      </c>
      <c r="B30" s="211" t="s">
        <v>105</v>
      </c>
      <c r="C30" s="48">
        <v>0</v>
      </c>
      <c r="D30" s="337">
        <v>2500</v>
      </c>
      <c r="E30" s="48">
        <v>0</v>
      </c>
      <c r="F30" s="337">
        <v>2500</v>
      </c>
      <c r="G30" s="48">
        <v>0</v>
      </c>
      <c r="H30" s="337">
        <v>2500</v>
      </c>
      <c r="I30" s="48">
        <v>0</v>
      </c>
      <c r="J30" s="337">
        <v>2500</v>
      </c>
      <c r="K30" s="48">
        <v>0</v>
      </c>
      <c r="L30" s="337">
        <v>2500</v>
      </c>
      <c r="M30" s="48">
        <v>0</v>
      </c>
      <c r="N30" s="337">
        <v>2500</v>
      </c>
      <c r="O30" s="48">
        <v>0</v>
      </c>
      <c r="P30" s="337">
        <v>2500</v>
      </c>
      <c r="Q30" s="339">
        <f t="shared" si="1"/>
        <v>0</v>
      </c>
      <c r="R30" s="340"/>
    </row>
    <row r="31" spans="1:19" s="209" customFormat="1" ht="13.2" x14ac:dyDescent="0.3">
      <c r="A31" s="210">
        <v>8</v>
      </c>
      <c r="B31" s="211" t="s">
        <v>106</v>
      </c>
      <c r="C31" s="48">
        <v>0</v>
      </c>
      <c r="D31" s="337">
        <v>1500</v>
      </c>
      <c r="E31" s="48">
        <v>0</v>
      </c>
      <c r="F31" s="337">
        <v>1500</v>
      </c>
      <c r="G31" s="48">
        <v>0</v>
      </c>
      <c r="H31" s="337">
        <v>1500</v>
      </c>
      <c r="I31" s="48">
        <v>0</v>
      </c>
      <c r="J31" s="337">
        <v>1500</v>
      </c>
      <c r="K31" s="48">
        <v>0</v>
      </c>
      <c r="L31" s="337">
        <v>1500</v>
      </c>
      <c r="M31" s="48">
        <v>0</v>
      </c>
      <c r="N31" s="337">
        <v>1500</v>
      </c>
      <c r="O31" s="48">
        <v>0</v>
      </c>
      <c r="P31" s="337">
        <v>1500</v>
      </c>
      <c r="Q31" s="339">
        <f t="shared" si="1"/>
        <v>0</v>
      </c>
      <c r="R31" s="340"/>
    </row>
    <row r="32" spans="1:19" s="209" customFormat="1" ht="13.2" x14ac:dyDescent="0.3">
      <c r="A32" s="210">
        <v>9</v>
      </c>
      <c r="B32" s="211" t="s">
        <v>107</v>
      </c>
      <c r="C32" s="48">
        <v>0</v>
      </c>
      <c r="D32" s="337">
        <v>1000</v>
      </c>
      <c r="E32" s="48">
        <v>0</v>
      </c>
      <c r="F32" s="337">
        <v>1000</v>
      </c>
      <c r="G32" s="48">
        <v>0</v>
      </c>
      <c r="H32" s="337">
        <v>1000</v>
      </c>
      <c r="I32" s="48">
        <v>0</v>
      </c>
      <c r="J32" s="337">
        <v>1000</v>
      </c>
      <c r="K32" s="48">
        <v>0</v>
      </c>
      <c r="L32" s="337">
        <v>1000</v>
      </c>
      <c r="M32" s="48">
        <v>0</v>
      </c>
      <c r="N32" s="337">
        <v>1000</v>
      </c>
      <c r="O32" s="48">
        <v>0</v>
      </c>
      <c r="P32" s="337">
        <v>1000</v>
      </c>
      <c r="Q32" s="339">
        <f t="shared" si="1"/>
        <v>0</v>
      </c>
      <c r="R32" s="340"/>
    </row>
    <row r="33" spans="1:18" s="209" customFormat="1" ht="13.2" x14ac:dyDescent="0.3">
      <c r="A33" s="210">
        <v>10</v>
      </c>
      <c r="B33" s="211" t="s">
        <v>108</v>
      </c>
      <c r="C33" s="48">
        <v>0</v>
      </c>
      <c r="D33" s="337">
        <v>1500</v>
      </c>
      <c r="E33" s="48">
        <v>0</v>
      </c>
      <c r="F33" s="337">
        <v>1500</v>
      </c>
      <c r="G33" s="48">
        <v>0</v>
      </c>
      <c r="H33" s="337">
        <v>1500</v>
      </c>
      <c r="I33" s="48">
        <v>0</v>
      </c>
      <c r="J33" s="337">
        <v>1500</v>
      </c>
      <c r="K33" s="48">
        <v>0</v>
      </c>
      <c r="L33" s="337">
        <v>1500</v>
      </c>
      <c r="M33" s="48">
        <v>0</v>
      </c>
      <c r="N33" s="337">
        <v>1500</v>
      </c>
      <c r="O33" s="48">
        <v>0</v>
      </c>
      <c r="P33" s="337">
        <v>1500</v>
      </c>
      <c r="Q33" s="339">
        <f t="shared" si="1"/>
        <v>0</v>
      </c>
      <c r="R33" s="340"/>
    </row>
    <row r="34" spans="1:18" s="209" customFormat="1" ht="13.2" x14ac:dyDescent="0.3">
      <c r="A34" s="210">
        <v>11</v>
      </c>
      <c r="B34" s="211" t="s">
        <v>109</v>
      </c>
      <c r="C34" s="48">
        <v>0</v>
      </c>
      <c r="D34" s="337">
        <v>1000</v>
      </c>
      <c r="E34" s="48">
        <v>0</v>
      </c>
      <c r="F34" s="337">
        <v>1000</v>
      </c>
      <c r="G34" s="48">
        <v>0</v>
      </c>
      <c r="H34" s="337">
        <v>1000</v>
      </c>
      <c r="I34" s="48">
        <v>0</v>
      </c>
      <c r="J34" s="337">
        <v>1000</v>
      </c>
      <c r="K34" s="48">
        <v>0</v>
      </c>
      <c r="L34" s="337">
        <v>1000</v>
      </c>
      <c r="M34" s="48">
        <v>0</v>
      </c>
      <c r="N34" s="337">
        <v>1000</v>
      </c>
      <c r="O34" s="48">
        <v>0</v>
      </c>
      <c r="P34" s="337">
        <v>1000</v>
      </c>
      <c r="Q34" s="339">
        <f t="shared" si="1"/>
        <v>0</v>
      </c>
      <c r="R34" s="340"/>
    </row>
    <row r="35" spans="1:18" s="209" customFormat="1" ht="13.2" x14ac:dyDescent="0.3">
      <c r="A35" s="210">
        <v>12</v>
      </c>
      <c r="B35" s="211" t="s">
        <v>110</v>
      </c>
      <c r="C35" s="48">
        <v>0</v>
      </c>
      <c r="D35" s="337">
        <v>13500</v>
      </c>
      <c r="E35" s="48">
        <v>0</v>
      </c>
      <c r="F35" s="337">
        <v>13500</v>
      </c>
      <c r="G35" s="48">
        <v>0</v>
      </c>
      <c r="H35" s="337">
        <v>13500</v>
      </c>
      <c r="I35" s="48">
        <v>0</v>
      </c>
      <c r="J35" s="337">
        <v>13500</v>
      </c>
      <c r="K35" s="48">
        <v>0</v>
      </c>
      <c r="L35" s="337">
        <v>13500</v>
      </c>
      <c r="M35" s="48">
        <v>0</v>
      </c>
      <c r="N35" s="337">
        <v>13500</v>
      </c>
      <c r="O35" s="48">
        <v>0</v>
      </c>
      <c r="P35" s="337">
        <v>13500</v>
      </c>
      <c r="Q35" s="339">
        <f t="shared" si="1"/>
        <v>0</v>
      </c>
      <c r="R35" s="340"/>
    </row>
    <row r="36" spans="1:18" s="209" customFormat="1" ht="13.2" x14ac:dyDescent="0.3">
      <c r="A36" s="210">
        <v>13</v>
      </c>
      <c r="B36" s="211" t="s">
        <v>111</v>
      </c>
      <c r="C36" s="48">
        <v>0</v>
      </c>
      <c r="D36" s="337">
        <v>2500</v>
      </c>
      <c r="E36" s="48">
        <v>0</v>
      </c>
      <c r="F36" s="337">
        <v>2500</v>
      </c>
      <c r="G36" s="48">
        <v>0</v>
      </c>
      <c r="H36" s="337">
        <v>2500</v>
      </c>
      <c r="I36" s="48">
        <v>0</v>
      </c>
      <c r="J36" s="337">
        <v>2500</v>
      </c>
      <c r="K36" s="48">
        <v>0</v>
      </c>
      <c r="L36" s="337">
        <v>2500</v>
      </c>
      <c r="M36" s="48">
        <v>0</v>
      </c>
      <c r="N36" s="337">
        <v>2500</v>
      </c>
      <c r="O36" s="48">
        <v>0</v>
      </c>
      <c r="P36" s="337">
        <v>2500</v>
      </c>
      <c r="Q36" s="339">
        <f t="shared" si="1"/>
        <v>0</v>
      </c>
      <c r="R36" s="340"/>
    </row>
    <row r="37" spans="1:18" s="209" customFormat="1" ht="13.2" x14ac:dyDescent="0.3">
      <c r="A37" s="210">
        <v>14</v>
      </c>
      <c r="B37" s="211" t="s">
        <v>112</v>
      </c>
      <c r="C37" s="48">
        <v>0</v>
      </c>
      <c r="D37" s="337">
        <v>1500</v>
      </c>
      <c r="E37" s="48">
        <v>0</v>
      </c>
      <c r="F37" s="337">
        <v>1500</v>
      </c>
      <c r="G37" s="48">
        <v>0</v>
      </c>
      <c r="H37" s="337">
        <v>1500</v>
      </c>
      <c r="I37" s="48">
        <v>0</v>
      </c>
      <c r="J37" s="337">
        <v>1500</v>
      </c>
      <c r="K37" s="48">
        <v>0</v>
      </c>
      <c r="L37" s="337">
        <v>1500</v>
      </c>
      <c r="M37" s="48">
        <v>0</v>
      </c>
      <c r="N37" s="337">
        <v>1500</v>
      </c>
      <c r="O37" s="48">
        <v>0</v>
      </c>
      <c r="P37" s="337">
        <v>1500</v>
      </c>
      <c r="Q37" s="339">
        <f t="shared" si="1"/>
        <v>0</v>
      </c>
      <c r="R37" s="340"/>
    </row>
    <row r="38" spans="1:18" s="209" customFormat="1" ht="13.2" x14ac:dyDescent="0.3">
      <c r="A38" s="210">
        <v>15</v>
      </c>
      <c r="B38" s="211" t="s">
        <v>113</v>
      </c>
      <c r="C38" s="48">
        <v>0</v>
      </c>
      <c r="D38" s="337">
        <v>1000</v>
      </c>
      <c r="E38" s="48">
        <v>0</v>
      </c>
      <c r="F38" s="337">
        <v>1000</v>
      </c>
      <c r="G38" s="48">
        <v>0</v>
      </c>
      <c r="H38" s="337">
        <v>1000</v>
      </c>
      <c r="I38" s="48">
        <v>0</v>
      </c>
      <c r="J38" s="337">
        <v>1000</v>
      </c>
      <c r="K38" s="48">
        <v>0</v>
      </c>
      <c r="L38" s="337">
        <v>1000</v>
      </c>
      <c r="M38" s="48">
        <v>0</v>
      </c>
      <c r="N38" s="337">
        <v>1000</v>
      </c>
      <c r="O38" s="48">
        <v>0</v>
      </c>
      <c r="P38" s="337">
        <v>1000</v>
      </c>
      <c r="Q38" s="339">
        <f t="shared" si="1"/>
        <v>0</v>
      </c>
      <c r="R38" s="340"/>
    </row>
    <row r="39" spans="1:18" s="209" customFormat="1" ht="13.2" x14ac:dyDescent="0.3">
      <c r="A39" s="210">
        <v>16</v>
      </c>
      <c r="B39" s="211" t="s">
        <v>114</v>
      </c>
      <c r="C39" s="48">
        <v>0</v>
      </c>
      <c r="D39" s="337">
        <v>1000</v>
      </c>
      <c r="E39" s="48">
        <v>0</v>
      </c>
      <c r="F39" s="337">
        <v>1000</v>
      </c>
      <c r="G39" s="48">
        <v>0</v>
      </c>
      <c r="H39" s="337">
        <v>1000</v>
      </c>
      <c r="I39" s="48">
        <v>0</v>
      </c>
      <c r="J39" s="337">
        <v>1000</v>
      </c>
      <c r="K39" s="48">
        <v>0</v>
      </c>
      <c r="L39" s="337">
        <v>1000</v>
      </c>
      <c r="M39" s="48">
        <v>0</v>
      </c>
      <c r="N39" s="337">
        <v>1000</v>
      </c>
      <c r="O39" s="48">
        <v>0</v>
      </c>
      <c r="P39" s="337">
        <v>1000</v>
      </c>
      <c r="Q39" s="339">
        <f t="shared" si="1"/>
        <v>0</v>
      </c>
      <c r="R39" s="340"/>
    </row>
    <row r="40" spans="1:18" s="209" customFormat="1" ht="13.2" x14ac:dyDescent="0.3">
      <c r="A40" s="210">
        <v>17</v>
      </c>
      <c r="B40" s="211" t="s">
        <v>115</v>
      </c>
      <c r="C40" s="48">
        <v>0</v>
      </c>
      <c r="D40" s="337">
        <v>4000</v>
      </c>
      <c r="E40" s="48">
        <v>0</v>
      </c>
      <c r="F40" s="337">
        <v>4000</v>
      </c>
      <c r="G40" s="48">
        <v>0</v>
      </c>
      <c r="H40" s="337">
        <v>4000</v>
      </c>
      <c r="I40" s="48">
        <v>0</v>
      </c>
      <c r="J40" s="337">
        <v>4000</v>
      </c>
      <c r="K40" s="48">
        <v>0</v>
      </c>
      <c r="L40" s="337">
        <v>4000</v>
      </c>
      <c r="M40" s="48">
        <v>0</v>
      </c>
      <c r="N40" s="337">
        <v>4000</v>
      </c>
      <c r="O40" s="48">
        <v>0</v>
      </c>
      <c r="P40" s="337">
        <v>4000</v>
      </c>
      <c r="Q40" s="339">
        <f t="shared" si="1"/>
        <v>0</v>
      </c>
      <c r="R40" s="340"/>
    </row>
    <row r="41" spans="1:18" s="209" customFormat="1" ht="13.2" x14ac:dyDescent="0.3">
      <c r="A41" s="210">
        <v>18</v>
      </c>
      <c r="B41" s="211" t="s">
        <v>116</v>
      </c>
      <c r="C41" s="48">
        <v>0</v>
      </c>
      <c r="D41" s="337">
        <v>12000</v>
      </c>
      <c r="E41" s="48">
        <v>0</v>
      </c>
      <c r="F41" s="337">
        <v>12000</v>
      </c>
      <c r="G41" s="48">
        <v>0</v>
      </c>
      <c r="H41" s="337">
        <v>12000</v>
      </c>
      <c r="I41" s="48">
        <v>0</v>
      </c>
      <c r="J41" s="337">
        <v>12000</v>
      </c>
      <c r="K41" s="48">
        <v>0</v>
      </c>
      <c r="L41" s="337">
        <v>12000</v>
      </c>
      <c r="M41" s="48">
        <v>0</v>
      </c>
      <c r="N41" s="337">
        <v>12000</v>
      </c>
      <c r="O41" s="48">
        <v>0</v>
      </c>
      <c r="P41" s="337">
        <v>12000</v>
      </c>
      <c r="Q41" s="339">
        <f t="shared" si="1"/>
        <v>0</v>
      </c>
      <c r="R41" s="340"/>
    </row>
    <row r="42" spans="1:18" s="209" customFormat="1" ht="13.2" x14ac:dyDescent="0.3">
      <c r="A42" s="210">
        <v>19</v>
      </c>
      <c r="B42" s="211" t="s">
        <v>317</v>
      </c>
      <c r="C42" s="48">
        <v>0</v>
      </c>
      <c r="D42" s="337">
        <v>4000</v>
      </c>
      <c r="E42" s="48">
        <v>0</v>
      </c>
      <c r="F42" s="337">
        <v>4000</v>
      </c>
      <c r="G42" s="48">
        <v>0</v>
      </c>
      <c r="H42" s="337">
        <v>4000</v>
      </c>
      <c r="I42" s="48">
        <v>0</v>
      </c>
      <c r="J42" s="337">
        <v>4000</v>
      </c>
      <c r="K42" s="48">
        <v>0</v>
      </c>
      <c r="L42" s="337">
        <v>4000</v>
      </c>
      <c r="M42" s="48">
        <v>0</v>
      </c>
      <c r="N42" s="337">
        <v>4000</v>
      </c>
      <c r="O42" s="48">
        <v>0</v>
      </c>
      <c r="P42" s="337">
        <v>4000</v>
      </c>
      <c r="Q42" s="339">
        <f t="shared" si="1"/>
        <v>0</v>
      </c>
      <c r="R42" s="340"/>
    </row>
    <row r="43" spans="1:18" s="209" customFormat="1" ht="13.2" x14ac:dyDescent="0.3">
      <c r="A43" s="210">
        <v>20</v>
      </c>
      <c r="B43" s="211" t="s">
        <v>318</v>
      </c>
      <c r="C43" s="48">
        <v>0</v>
      </c>
      <c r="D43" s="337">
        <v>1500</v>
      </c>
      <c r="E43" s="48">
        <v>0</v>
      </c>
      <c r="F43" s="337">
        <v>1500</v>
      </c>
      <c r="G43" s="48">
        <v>0</v>
      </c>
      <c r="H43" s="337">
        <v>1500</v>
      </c>
      <c r="I43" s="48">
        <v>0</v>
      </c>
      <c r="J43" s="337">
        <v>1500</v>
      </c>
      <c r="K43" s="48">
        <v>0</v>
      </c>
      <c r="L43" s="337">
        <v>1500</v>
      </c>
      <c r="M43" s="48">
        <v>0</v>
      </c>
      <c r="N43" s="337">
        <v>1500</v>
      </c>
      <c r="O43" s="48">
        <v>0</v>
      </c>
      <c r="P43" s="337">
        <v>1500</v>
      </c>
      <c r="Q43" s="339">
        <f t="shared" si="1"/>
        <v>0</v>
      </c>
      <c r="R43" s="340"/>
    </row>
    <row r="44" spans="1:18" s="209" customFormat="1" ht="13.2" x14ac:dyDescent="0.3">
      <c r="A44" s="210">
        <v>21</v>
      </c>
      <c r="B44" s="211" t="s">
        <v>119</v>
      </c>
      <c r="C44" s="48">
        <v>0</v>
      </c>
      <c r="D44" s="337">
        <v>2500</v>
      </c>
      <c r="E44" s="48">
        <v>0</v>
      </c>
      <c r="F44" s="337">
        <v>2500</v>
      </c>
      <c r="G44" s="48">
        <v>0</v>
      </c>
      <c r="H44" s="337">
        <v>2500</v>
      </c>
      <c r="I44" s="48">
        <v>0</v>
      </c>
      <c r="J44" s="337">
        <v>2500</v>
      </c>
      <c r="K44" s="48">
        <v>0</v>
      </c>
      <c r="L44" s="337">
        <v>2500</v>
      </c>
      <c r="M44" s="48">
        <v>0</v>
      </c>
      <c r="N44" s="337">
        <v>2500</v>
      </c>
      <c r="O44" s="48">
        <v>0</v>
      </c>
      <c r="P44" s="337">
        <v>2500</v>
      </c>
      <c r="Q44" s="339">
        <f t="shared" si="0"/>
        <v>0</v>
      </c>
      <c r="R44" s="340"/>
    </row>
    <row r="45" spans="1:18" s="209" customFormat="1" ht="13.2" x14ac:dyDescent="0.3">
      <c r="A45" s="210">
        <v>22</v>
      </c>
      <c r="B45" s="211" t="s">
        <v>122</v>
      </c>
      <c r="C45" s="48">
        <v>0</v>
      </c>
      <c r="D45" s="337">
        <v>1500</v>
      </c>
      <c r="E45" s="48">
        <v>0</v>
      </c>
      <c r="F45" s="337">
        <v>1500</v>
      </c>
      <c r="G45" s="48">
        <v>0</v>
      </c>
      <c r="H45" s="337">
        <v>1500</v>
      </c>
      <c r="I45" s="48">
        <v>0</v>
      </c>
      <c r="J45" s="337">
        <v>1500</v>
      </c>
      <c r="K45" s="48">
        <v>0</v>
      </c>
      <c r="L45" s="337">
        <v>1500</v>
      </c>
      <c r="M45" s="48">
        <v>0</v>
      </c>
      <c r="N45" s="337">
        <v>1500</v>
      </c>
      <c r="O45" s="48">
        <v>0</v>
      </c>
      <c r="P45" s="337">
        <v>1500</v>
      </c>
      <c r="Q45" s="339">
        <f t="shared" si="0"/>
        <v>0</v>
      </c>
      <c r="R45" s="340"/>
    </row>
    <row r="46" spans="1:18" s="209" customFormat="1" ht="13.2" x14ac:dyDescent="0.3">
      <c r="A46" s="210">
        <v>23</v>
      </c>
      <c r="B46" s="211" t="s">
        <v>319</v>
      </c>
      <c r="C46" s="48">
        <v>0</v>
      </c>
      <c r="D46" s="337">
        <v>2500</v>
      </c>
      <c r="E46" s="48">
        <v>0</v>
      </c>
      <c r="F46" s="337">
        <v>2500</v>
      </c>
      <c r="G46" s="48">
        <v>0</v>
      </c>
      <c r="H46" s="337">
        <v>2500</v>
      </c>
      <c r="I46" s="48">
        <v>0</v>
      </c>
      <c r="J46" s="337">
        <v>2500</v>
      </c>
      <c r="K46" s="48">
        <v>0</v>
      </c>
      <c r="L46" s="337">
        <v>2500</v>
      </c>
      <c r="M46" s="48">
        <v>0</v>
      </c>
      <c r="N46" s="337">
        <v>2500</v>
      </c>
      <c r="O46" s="48">
        <v>0</v>
      </c>
      <c r="P46" s="337">
        <v>2500</v>
      </c>
      <c r="Q46" s="339">
        <f t="shared" si="0"/>
        <v>0</v>
      </c>
      <c r="R46" s="340"/>
    </row>
    <row r="47" spans="1:18" s="209" customFormat="1" ht="13.2" x14ac:dyDescent="0.3">
      <c r="A47" s="210">
        <v>24</v>
      </c>
      <c r="B47" s="211" t="s">
        <v>320</v>
      </c>
      <c r="C47" s="48">
        <v>0</v>
      </c>
      <c r="D47" s="337">
        <v>4000</v>
      </c>
      <c r="E47" s="48">
        <v>0</v>
      </c>
      <c r="F47" s="337">
        <v>4000</v>
      </c>
      <c r="G47" s="48">
        <v>0</v>
      </c>
      <c r="H47" s="337">
        <v>4000</v>
      </c>
      <c r="I47" s="48">
        <v>0</v>
      </c>
      <c r="J47" s="337">
        <v>4000</v>
      </c>
      <c r="K47" s="48">
        <v>0</v>
      </c>
      <c r="L47" s="337">
        <v>4000</v>
      </c>
      <c r="M47" s="48">
        <v>0</v>
      </c>
      <c r="N47" s="337">
        <v>4000</v>
      </c>
      <c r="O47" s="48">
        <v>0</v>
      </c>
      <c r="P47" s="337">
        <v>4000</v>
      </c>
      <c r="Q47" s="339">
        <f>SUM(C47*D47,E47*F47,G47*H47,I47*J47,K47*L47,M47*N47,O47*P47)</f>
        <v>0</v>
      </c>
      <c r="R47" s="340"/>
    </row>
    <row r="48" spans="1:18" s="319" customFormat="1" ht="21" customHeight="1" x14ac:dyDescent="0.3">
      <c r="A48" s="320"/>
      <c r="B48" s="321" t="s">
        <v>70</v>
      </c>
      <c r="C48" s="326" t="s">
        <v>82</v>
      </c>
      <c r="D48" s="322">
        <f>SUMPRODUCT(C12:C22,D12:D22)+SUMPRODUCT(C24:C47,D24:D47)</f>
        <v>0</v>
      </c>
      <c r="E48" s="326" t="s">
        <v>64</v>
      </c>
      <c r="F48" s="322">
        <f>SUMPRODUCT(E12:E22,F12:F22)+SUMPRODUCT(E24:E47,F24:F47)</f>
        <v>0</v>
      </c>
      <c r="G48" s="326" t="s">
        <v>65</v>
      </c>
      <c r="H48" s="322">
        <f t="shared" ref="H48" si="2">SUMPRODUCT(G12:G22,H12:H22)+SUMPRODUCT(G24:G47,H24:H47)</f>
        <v>0</v>
      </c>
      <c r="I48" s="326" t="s">
        <v>66</v>
      </c>
      <c r="J48" s="322">
        <f t="shared" ref="J48" si="3">SUMPRODUCT(I12:I22,J12:J22)+SUMPRODUCT(I24:I47,J24:J47)</f>
        <v>0</v>
      </c>
      <c r="K48" s="326" t="s">
        <v>67</v>
      </c>
      <c r="L48" s="322">
        <f t="shared" ref="L48" si="4">SUMPRODUCT(K12:K22,L12:L22)+SUMPRODUCT(K24:K47,L24:L47)</f>
        <v>0</v>
      </c>
      <c r="M48" s="326" t="s">
        <v>68</v>
      </c>
      <c r="N48" s="322">
        <f t="shared" ref="N48" si="5">SUMPRODUCT(M12:M22,N12:N22)+SUMPRODUCT(M24:M47,N24:N47)</f>
        <v>0</v>
      </c>
      <c r="O48" s="326" t="s">
        <v>69</v>
      </c>
      <c r="P48" s="322">
        <f>SUMPRODUCT(O12:O22,P12:P22)+SUMPRODUCT(O24:O47,P24:P47)</f>
        <v>0</v>
      </c>
      <c r="Q48" s="321" t="s">
        <v>302</v>
      </c>
      <c r="R48" s="322">
        <f>SUM(Q12:Q22,Q24:Q47)</f>
        <v>0</v>
      </c>
    </row>
    <row r="49" spans="1:15" s="213" customFormat="1" ht="21.75" customHeight="1" x14ac:dyDescent="0.25">
      <c r="A49" s="164"/>
      <c r="B49" s="164"/>
      <c r="C49" s="327"/>
      <c r="D49" s="164"/>
      <c r="E49" s="212"/>
      <c r="F49" s="212"/>
      <c r="G49" s="212"/>
      <c r="H49" s="212"/>
      <c r="I49" s="212"/>
      <c r="J49" s="207"/>
      <c r="K49" s="327"/>
      <c r="L49" s="164"/>
      <c r="M49" s="335"/>
      <c r="O49" s="335"/>
    </row>
    <row r="50" spans="1:15" s="213" customFormat="1" ht="13.2" x14ac:dyDescent="0.25">
      <c r="A50" s="214"/>
      <c r="B50" s="214"/>
      <c r="C50" s="327"/>
      <c r="D50" s="164"/>
      <c r="E50" s="327"/>
      <c r="F50" s="164"/>
      <c r="G50" s="327"/>
      <c r="H50" s="164"/>
      <c r="I50" s="327"/>
      <c r="J50" s="207"/>
      <c r="K50" s="327"/>
      <c r="L50" s="164"/>
      <c r="M50" s="335"/>
      <c r="O50" s="335"/>
    </row>
    <row r="51" spans="1:15" ht="13.2" x14ac:dyDescent="0.25">
      <c r="A51" s="42"/>
      <c r="B51" s="42"/>
      <c r="C51" s="328"/>
      <c r="D51" s="42"/>
      <c r="E51" s="328"/>
      <c r="F51" s="42"/>
      <c r="G51" s="328"/>
      <c r="H51" s="42"/>
      <c r="I51" s="328"/>
      <c r="J51" s="207"/>
      <c r="K51" s="328"/>
      <c r="L51" s="42"/>
    </row>
    <row r="52" spans="1:15" ht="13.2" hidden="1" x14ac:dyDescent="0.25">
      <c r="A52" s="42"/>
      <c r="B52" s="42"/>
      <c r="C52" s="328"/>
      <c r="D52" s="42"/>
      <c r="E52" s="328"/>
      <c r="F52" s="42"/>
      <c r="G52" s="328"/>
      <c r="H52" s="42"/>
      <c r="I52" s="328"/>
      <c r="J52" s="164"/>
      <c r="K52" s="328"/>
      <c r="L52" s="42"/>
    </row>
    <row r="53" spans="1:15" ht="13.2" hidden="1" x14ac:dyDescent="0.25">
      <c r="A53" s="42"/>
      <c r="B53" s="42"/>
      <c r="C53" s="328"/>
      <c r="D53" s="42"/>
      <c r="E53" s="328"/>
      <c r="F53" s="42"/>
      <c r="G53" s="328"/>
      <c r="H53" s="42"/>
      <c r="I53" s="328"/>
      <c r="J53" s="42"/>
      <c r="K53" s="328"/>
      <c r="L53" s="42"/>
    </row>
    <row r="54" spans="1:15" ht="13.2" hidden="1" x14ac:dyDescent="0.25">
      <c r="A54" s="42"/>
      <c r="B54" s="42"/>
      <c r="C54" s="328"/>
      <c r="D54" s="42"/>
      <c r="E54" s="328"/>
      <c r="F54" s="42"/>
      <c r="G54" s="328"/>
      <c r="H54" s="42"/>
      <c r="I54" s="328"/>
      <c r="J54" s="42"/>
      <c r="K54" s="328"/>
      <c r="L54" s="42"/>
    </row>
    <row r="55" spans="1:15" ht="13.2" hidden="1" x14ac:dyDescent="0.25">
      <c r="A55" s="42"/>
      <c r="B55" s="42"/>
      <c r="C55" s="328"/>
      <c r="D55" s="42"/>
      <c r="E55" s="328"/>
      <c r="F55" s="42"/>
      <c r="G55" s="328"/>
      <c r="H55" s="42"/>
      <c r="I55" s="328"/>
      <c r="J55" s="42"/>
      <c r="K55" s="328"/>
      <c r="L55" s="42"/>
    </row>
    <row r="56" spans="1:15" ht="13.2" hidden="1" x14ac:dyDescent="0.25">
      <c r="A56" s="42"/>
      <c r="B56" s="42"/>
      <c r="C56" s="328"/>
      <c r="D56" s="42"/>
      <c r="E56" s="328"/>
      <c r="F56" s="42"/>
      <c r="G56" s="328"/>
      <c r="H56" s="42"/>
      <c r="I56" s="328"/>
      <c r="J56" s="42"/>
      <c r="K56" s="328"/>
      <c r="L56" s="42"/>
    </row>
    <row r="57" spans="1:15" ht="13.2" hidden="1" x14ac:dyDescent="0.25">
      <c r="A57" s="42"/>
      <c r="B57" s="42"/>
      <c r="C57" s="328"/>
      <c r="D57" s="42"/>
      <c r="E57" s="328"/>
      <c r="F57" s="42"/>
      <c r="G57" s="328"/>
      <c r="H57" s="42"/>
      <c r="I57" s="328"/>
      <c r="J57" s="42"/>
      <c r="K57" s="328"/>
      <c r="L57" s="42"/>
    </row>
    <row r="58" spans="1:15" ht="13.2" hidden="1" x14ac:dyDescent="0.25">
      <c r="A58" s="42"/>
      <c r="B58" s="42"/>
      <c r="C58" s="328"/>
      <c r="D58" s="42"/>
      <c r="E58" s="328"/>
      <c r="F58" s="42"/>
      <c r="G58" s="328"/>
      <c r="H58" s="42"/>
      <c r="I58" s="328"/>
      <c r="J58" s="42"/>
      <c r="K58" s="328"/>
      <c r="L58" s="42"/>
    </row>
    <row r="59" spans="1:15" ht="13.2" hidden="1" x14ac:dyDescent="0.25">
      <c r="A59" s="42"/>
      <c r="B59" s="42"/>
      <c r="C59" s="328"/>
      <c r="D59" s="42"/>
      <c r="E59" s="328"/>
      <c r="F59" s="42"/>
      <c r="G59" s="328"/>
      <c r="H59" s="42"/>
      <c r="I59" s="328"/>
      <c r="J59" s="42"/>
      <c r="K59" s="328"/>
      <c r="L59" s="42"/>
    </row>
    <row r="60" spans="1:15" ht="13.2" hidden="1" x14ac:dyDescent="0.25">
      <c r="A60" s="42"/>
      <c r="B60" s="42"/>
      <c r="C60" s="328"/>
      <c r="D60" s="42"/>
      <c r="E60" s="328"/>
      <c r="F60" s="42"/>
      <c r="G60" s="328"/>
      <c r="H60" s="42"/>
      <c r="I60" s="328"/>
      <c r="J60" s="42"/>
      <c r="K60" s="328"/>
      <c r="L60" s="42"/>
    </row>
    <row r="61" spans="1:15" ht="13.2" hidden="1" x14ac:dyDescent="0.25">
      <c r="A61" s="42"/>
      <c r="B61" s="42"/>
      <c r="C61" s="328"/>
      <c r="D61" s="42"/>
      <c r="E61" s="328"/>
      <c r="F61" s="42"/>
      <c r="G61" s="328"/>
      <c r="H61" s="42"/>
      <c r="I61" s="328"/>
      <c r="J61" s="42"/>
      <c r="K61" s="328"/>
      <c r="L61" s="42"/>
    </row>
    <row r="62" spans="1:15" ht="13.2" hidden="1" x14ac:dyDescent="0.25">
      <c r="A62" s="42"/>
      <c r="B62" s="42"/>
      <c r="C62" s="328"/>
      <c r="D62" s="42"/>
      <c r="E62" s="328"/>
      <c r="F62" s="42"/>
      <c r="G62" s="328"/>
      <c r="H62" s="42"/>
      <c r="I62" s="328"/>
      <c r="J62" s="42"/>
      <c r="K62" s="328"/>
      <c r="L62" s="42"/>
    </row>
    <row r="63" spans="1:15" ht="13.2" hidden="1" x14ac:dyDescent="0.25">
      <c r="A63" s="42"/>
      <c r="B63" s="42"/>
      <c r="C63" s="328"/>
      <c r="D63" s="42"/>
      <c r="E63" s="328"/>
      <c r="F63" s="42"/>
      <c r="G63" s="328"/>
      <c r="H63" s="42"/>
      <c r="I63" s="328"/>
      <c r="J63" s="42"/>
    </row>
    <row r="64" spans="1:15" ht="13.2" hidden="1" x14ac:dyDescent="0.25">
      <c r="A64" s="42"/>
      <c r="B64" s="42"/>
      <c r="C64" s="328"/>
      <c r="D64" s="42"/>
      <c r="E64" s="328"/>
      <c r="F64" s="42"/>
      <c r="G64" s="328"/>
      <c r="H64" s="42"/>
      <c r="I64" s="328"/>
      <c r="J64" s="42"/>
    </row>
    <row r="65" spans="1:10" ht="13.2" hidden="1" x14ac:dyDescent="0.25">
      <c r="A65" s="42"/>
      <c r="B65" s="42"/>
      <c r="C65" s="328"/>
      <c r="D65" s="42"/>
      <c r="E65" s="328"/>
      <c r="F65" s="42"/>
      <c r="G65" s="328"/>
      <c r="H65" s="42"/>
      <c r="I65" s="328"/>
      <c r="J65" s="42"/>
    </row>
    <row r="66" spans="1:10" ht="13.2" hidden="1" x14ac:dyDescent="0.25">
      <c r="A66" s="42"/>
      <c r="B66" s="42"/>
      <c r="C66" s="328"/>
      <c r="D66" s="42"/>
      <c r="E66" s="328"/>
      <c r="F66" s="42"/>
      <c r="G66" s="328"/>
      <c r="H66" s="42"/>
      <c r="I66" s="328"/>
      <c r="J66" s="42"/>
    </row>
    <row r="67" spans="1:10" ht="13.2" hidden="1" x14ac:dyDescent="0.25">
      <c r="A67" s="42"/>
      <c r="B67" s="42"/>
      <c r="C67" s="328"/>
      <c r="D67" s="42"/>
      <c r="E67" s="328"/>
      <c r="F67" s="42"/>
      <c r="G67" s="328"/>
      <c r="H67" s="42"/>
      <c r="I67" s="328"/>
      <c r="J67" s="42"/>
    </row>
    <row r="68" spans="1:10" ht="13.2" hidden="1" x14ac:dyDescent="0.25">
      <c r="A68" s="42"/>
      <c r="B68" s="42"/>
      <c r="C68" s="328"/>
      <c r="D68" s="42"/>
      <c r="E68" s="328"/>
      <c r="F68" s="42"/>
      <c r="G68" s="328"/>
      <c r="H68" s="42"/>
      <c r="I68" s="328"/>
      <c r="J68" s="42"/>
    </row>
    <row r="69" spans="1:10" ht="13.2" hidden="1" x14ac:dyDescent="0.25">
      <c r="A69" s="42"/>
      <c r="B69" s="42"/>
      <c r="C69" s="328"/>
      <c r="D69" s="42"/>
      <c r="E69" s="328"/>
      <c r="F69" s="42"/>
      <c r="G69" s="328"/>
      <c r="H69" s="42"/>
      <c r="I69" s="328"/>
      <c r="J69" s="42"/>
    </row>
    <row r="70" spans="1:10" ht="13.2" hidden="1" x14ac:dyDescent="0.25">
      <c r="A70" s="42"/>
      <c r="B70" s="42"/>
      <c r="C70" s="328"/>
      <c r="D70" s="42"/>
      <c r="E70" s="328"/>
      <c r="F70" s="42"/>
      <c r="G70" s="328"/>
      <c r="H70" s="42"/>
      <c r="I70" s="328"/>
      <c r="J70" s="42"/>
    </row>
    <row r="71" spans="1:10" ht="13.2" hidden="1" x14ac:dyDescent="0.25">
      <c r="A71" s="42"/>
      <c r="B71" s="42"/>
      <c r="C71" s="328"/>
      <c r="D71" s="42"/>
      <c r="E71" s="328"/>
      <c r="F71" s="42"/>
      <c r="G71" s="328"/>
      <c r="H71" s="42"/>
      <c r="I71" s="328"/>
      <c r="J71" s="42"/>
    </row>
    <row r="72" spans="1:10" ht="13.2" hidden="1" x14ac:dyDescent="0.25">
      <c r="A72" s="42"/>
      <c r="B72" s="42"/>
      <c r="C72" s="328"/>
      <c r="D72" s="42"/>
      <c r="E72" s="328"/>
      <c r="F72" s="42"/>
      <c r="G72" s="328"/>
      <c r="H72" s="42"/>
      <c r="I72" s="328"/>
      <c r="J72" s="42"/>
    </row>
    <row r="73" spans="1:10" ht="13.2" hidden="1" x14ac:dyDescent="0.25">
      <c r="A73" s="42"/>
      <c r="B73" s="42"/>
      <c r="C73" s="328"/>
      <c r="D73" s="42"/>
      <c r="E73" s="328"/>
      <c r="F73" s="42"/>
      <c r="G73" s="328"/>
      <c r="H73" s="42"/>
      <c r="I73" s="328"/>
      <c r="J73" s="42"/>
    </row>
    <row r="74" spans="1:10" ht="13.2" hidden="1" x14ac:dyDescent="0.25">
      <c r="A74" s="42"/>
      <c r="B74" s="42"/>
      <c r="C74" s="328"/>
      <c r="D74" s="42"/>
      <c r="E74" s="328"/>
      <c r="F74" s="42"/>
      <c r="G74" s="328"/>
      <c r="H74" s="42"/>
      <c r="I74" s="328"/>
      <c r="J74" s="42"/>
    </row>
    <row r="75" spans="1:10" ht="13.2" hidden="1" x14ac:dyDescent="0.25">
      <c r="A75" s="42"/>
      <c r="B75" s="42"/>
      <c r="C75" s="328"/>
      <c r="D75" s="42"/>
      <c r="E75" s="328"/>
      <c r="F75" s="42"/>
      <c r="G75" s="328"/>
      <c r="H75" s="42"/>
      <c r="I75" s="328"/>
      <c r="J75" s="42"/>
    </row>
    <row r="76" spans="1:10" ht="13.2" hidden="1" x14ac:dyDescent="0.25">
      <c r="A76" s="42"/>
      <c r="B76" s="42"/>
      <c r="C76" s="328"/>
      <c r="D76" s="42"/>
      <c r="E76" s="328"/>
      <c r="F76" s="42"/>
      <c r="G76" s="328"/>
      <c r="H76" s="42"/>
      <c r="I76" s="328"/>
      <c r="J76" s="42"/>
    </row>
    <row r="77" spans="1:10" ht="13.2" hidden="1" x14ac:dyDescent="0.25">
      <c r="A77" s="42"/>
      <c r="B77" s="42"/>
      <c r="C77" s="328"/>
      <c r="D77" s="42"/>
      <c r="E77" s="328"/>
      <c r="F77" s="42"/>
      <c r="G77" s="328"/>
      <c r="H77" s="42"/>
      <c r="I77" s="328"/>
      <c r="J77" s="42"/>
    </row>
    <row r="78" spans="1:10" ht="13.2" hidden="1" x14ac:dyDescent="0.25">
      <c r="A78" s="42"/>
      <c r="B78" s="42"/>
      <c r="C78" s="328"/>
      <c r="D78" s="42"/>
      <c r="E78" s="328"/>
      <c r="F78" s="42"/>
      <c r="G78" s="328"/>
      <c r="H78" s="42"/>
      <c r="I78" s="328"/>
      <c r="J78" s="42"/>
    </row>
    <row r="79" spans="1:10" ht="13.2" hidden="1" x14ac:dyDescent="0.25">
      <c r="C79" s="329"/>
      <c r="D79" s="200"/>
      <c r="E79" s="329"/>
      <c r="F79" s="200"/>
      <c r="G79" s="329"/>
      <c r="H79" s="200"/>
      <c r="I79" s="329"/>
    </row>
    <row r="80" spans="1:10" ht="13.2" hidden="1" x14ac:dyDescent="0.25">
      <c r="C80" s="329"/>
      <c r="D80" s="200"/>
      <c r="E80" s="329"/>
      <c r="F80" s="200"/>
      <c r="G80" s="329"/>
      <c r="H80" s="200"/>
      <c r="I80" s="329"/>
    </row>
    <row r="81" spans="3:9" ht="13.2" hidden="1" x14ac:dyDescent="0.25">
      <c r="C81" s="329"/>
      <c r="D81" s="200"/>
      <c r="E81" s="329"/>
      <c r="F81" s="200"/>
      <c r="G81" s="329"/>
      <c r="H81" s="200"/>
      <c r="I81" s="329"/>
    </row>
    <row r="82" spans="3:9" ht="13.2" hidden="1" x14ac:dyDescent="0.25">
      <c r="C82" s="329"/>
      <c r="D82" s="200"/>
      <c r="E82" s="329"/>
      <c r="F82" s="200"/>
      <c r="G82" s="329"/>
      <c r="H82" s="200"/>
      <c r="I82" s="329"/>
    </row>
    <row r="83" spans="3:9" ht="13.2" hidden="1" x14ac:dyDescent="0.25">
      <c r="C83" s="329"/>
      <c r="D83" s="200"/>
      <c r="E83" s="329"/>
      <c r="F83" s="200"/>
      <c r="G83" s="329"/>
      <c r="H83" s="200"/>
      <c r="I83" s="329"/>
    </row>
    <row r="84" spans="3:9" ht="13.2" hidden="1" x14ac:dyDescent="0.25">
      <c r="C84" s="329"/>
      <c r="D84" s="200"/>
      <c r="E84" s="329"/>
      <c r="F84" s="200"/>
      <c r="G84" s="329"/>
      <c r="H84" s="200"/>
      <c r="I84" s="329"/>
    </row>
    <row r="85" spans="3:9" ht="13.2" hidden="1" x14ac:dyDescent="0.25">
      <c r="C85" s="329"/>
      <c r="D85" s="200"/>
      <c r="E85" s="329"/>
      <c r="F85" s="200"/>
      <c r="G85" s="329"/>
      <c r="H85" s="200"/>
      <c r="I85" s="329"/>
    </row>
    <row r="86" spans="3:9" ht="13.2" hidden="1" x14ac:dyDescent="0.25">
      <c r="C86" s="329"/>
      <c r="D86" s="200"/>
      <c r="E86" s="329"/>
      <c r="F86" s="200"/>
      <c r="G86" s="329"/>
      <c r="H86" s="200"/>
      <c r="I86" s="329"/>
    </row>
    <row r="87" spans="3:9" ht="13.2" hidden="1" x14ac:dyDescent="0.25">
      <c r="C87" s="329"/>
      <c r="D87" s="200"/>
      <c r="E87" s="329"/>
      <c r="F87" s="200"/>
      <c r="G87" s="329"/>
      <c r="H87" s="200"/>
      <c r="I87" s="329"/>
    </row>
    <row r="88" spans="3:9" ht="13.2" hidden="1" x14ac:dyDescent="0.25">
      <c r="C88" s="329"/>
      <c r="D88" s="200"/>
      <c r="E88" s="329"/>
      <c r="F88" s="200"/>
      <c r="G88" s="329"/>
      <c r="H88" s="200"/>
      <c r="I88" s="329"/>
    </row>
    <row r="89" spans="3:9" ht="13.2" hidden="1" x14ac:dyDescent="0.25">
      <c r="C89" s="329"/>
      <c r="D89" s="200"/>
      <c r="E89" s="329"/>
      <c r="F89" s="200"/>
      <c r="G89" s="329"/>
      <c r="H89" s="200"/>
      <c r="I89" s="329"/>
    </row>
    <row r="90" spans="3:9" ht="13.2" hidden="1" x14ac:dyDescent="0.25">
      <c r="C90" s="329"/>
      <c r="D90" s="200"/>
      <c r="E90" s="329"/>
      <c r="F90" s="200"/>
      <c r="G90" s="329"/>
      <c r="H90" s="200"/>
      <c r="I90" s="329"/>
    </row>
    <row r="91" spans="3:9" ht="13.2" hidden="1" x14ac:dyDescent="0.25">
      <c r="C91" s="329"/>
      <c r="D91" s="200"/>
      <c r="E91" s="329"/>
      <c r="F91" s="200"/>
      <c r="G91" s="329"/>
      <c r="H91" s="200"/>
      <c r="I91" s="329"/>
    </row>
    <row r="92" spans="3:9" ht="13.2" hidden="1" x14ac:dyDescent="0.25">
      <c r="C92" s="329"/>
      <c r="D92" s="200"/>
      <c r="E92" s="329"/>
      <c r="F92" s="200"/>
      <c r="G92" s="329"/>
      <c r="H92" s="200"/>
      <c r="I92" s="329"/>
    </row>
    <row r="93" spans="3:9" ht="13.2" hidden="1" x14ac:dyDescent="0.25">
      <c r="C93" s="329"/>
      <c r="D93" s="200"/>
      <c r="E93" s="329"/>
      <c r="F93" s="200"/>
      <c r="G93" s="329"/>
      <c r="H93" s="200"/>
      <c r="I93" s="329"/>
    </row>
    <row r="94" spans="3:9" ht="13.2" hidden="1" x14ac:dyDescent="0.25">
      <c r="C94" s="329"/>
      <c r="D94" s="200"/>
      <c r="E94" s="329"/>
      <c r="F94" s="200"/>
      <c r="G94" s="329"/>
      <c r="H94" s="200"/>
      <c r="I94" s="329"/>
    </row>
    <row r="95" spans="3:9" ht="13.2" hidden="1" x14ac:dyDescent="0.25">
      <c r="C95" s="329"/>
      <c r="D95" s="200"/>
      <c r="E95" s="329"/>
      <c r="F95" s="200"/>
      <c r="G95" s="329"/>
      <c r="H95" s="200"/>
      <c r="I95" s="329"/>
    </row>
    <row r="96" spans="3:9" ht="13.2" hidden="1" x14ac:dyDescent="0.25">
      <c r="C96" s="329"/>
      <c r="D96" s="200"/>
      <c r="E96" s="329"/>
      <c r="F96" s="200"/>
      <c r="G96" s="329"/>
      <c r="H96" s="200"/>
      <c r="I96" s="329"/>
    </row>
    <row r="97" spans="3:9" ht="13.2" hidden="1" x14ac:dyDescent="0.25">
      <c r="C97" s="329"/>
      <c r="D97" s="200"/>
      <c r="E97" s="329"/>
      <c r="F97" s="200"/>
      <c r="G97" s="329"/>
      <c r="H97" s="200"/>
      <c r="I97" s="329"/>
    </row>
    <row r="98" spans="3:9" ht="13.2" hidden="1" x14ac:dyDescent="0.25">
      <c r="C98" s="329"/>
      <c r="D98" s="200"/>
      <c r="E98" s="329"/>
      <c r="F98" s="200"/>
      <c r="G98" s="329"/>
      <c r="H98" s="200"/>
      <c r="I98" s="329"/>
    </row>
    <row r="99" spans="3:9" ht="13.2" hidden="1" x14ac:dyDescent="0.25">
      <c r="C99" s="329"/>
      <c r="D99" s="200"/>
      <c r="E99" s="329"/>
      <c r="F99" s="200"/>
      <c r="G99" s="329"/>
      <c r="H99" s="200"/>
      <c r="I99" s="329"/>
    </row>
    <row r="100" spans="3:9" ht="13.2" hidden="1" x14ac:dyDescent="0.25">
      <c r="C100" s="329"/>
      <c r="D100" s="200"/>
      <c r="E100" s="329"/>
      <c r="F100" s="200"/>
      <c r="G100" s="329"/>
      <c r="H100" s="200"/>
      <c r="I100" s="329"/>
    </row>
    <row r="101" spans="3:9" ht="13.2" hidden="1" x14ac:dyDescent="0.25">
      <c r="C101" s="329"/>
      <c r="D101" s="200"/>
      <c r="E101" s="329"/>
      <c r="F101" s="200"/>
      <c r="G101" s="329"/>
      <c r="H101" s="200"/>
      <c r="I101" s="329"/>
    </row>
    <row r="102" spans="3:9" ht="13.2" hidden="1" x14ac:dyDescent="0.25">
      <c r="C102" s="329"/>
      <c r="D102" s="200"/>
      <c r="E102" s="329"/>
      <c r="F102" s="200"/>
      <c r="G102" s="329"/>
      <c r="H102" s="200"/>
      <c r="I102" s="329"/>
    </row>
    <row r="103" spans="3:9" ht="13.2" hidden="1" x14ac:dyDescent="0.25">
      <c r="C103" s="329"/>
      <c r="D103" s="200"/>
      <c r="E103" s="329"/>
      <c r="F103" s="200"/>
      <c r="G103" s="329"/>
      <c r="H103" s="200"/>
      <c r="I103" s="329"/>
    </row>
    <row r="104" spans="3:9" ht="13.2" hidden="1" x14ac:dyDescent="0.25">
      <c r="C104" s="329"/>
      <c r="D104" s="200"/>
      <c r="E104" s="329"/>
      <c r="F104" s="200"/>
      <c r="G104" s="329"/>
      <c r="H104" s="200"/>
      <c r="I104" s="329"/>
    </row>
    <row r="105" spans="3:9" ht="13.2" hidden="1" x14ac:dyDescent="0.25">
      <c r="C105" s="329"/>
      <c r="D105" s="200"/>
      <c r="E105" s="329"/>
      <c r="F105" s="200"/>
      <c r="G105" s="329"/>
      <c r="H105" s="200"/>
      <c r="I105" s="329"/>
    </row>
    <row r="106" spans="3:9" ht="13.2" hidden="1" x14ac:dyDescent="0.25">
      <c r="C106" s="329"/>
      <c r="D106" s="200"/>
      <c r="E106" s="329"/>
      <c r="F106" s="200"/>
      <c r="G106" s="329"/>
      <c r="H106" s="200"/>
      <c r="I106" s="329"/>
    </row>
    <row r="107" spans="3:9" ht="13.2" hidden="1" x14ac:dyDescent="0.25">
      <c r="C107" s="329"/>
      <c r="D107" s="200"/>
      <c r="E107" s="329"/>
      <c r="F107" s="200"/>
      <c r="G107" s="329"/>
      <c r="H107" s="200"/>
      <c r="I107" s="329"/>
    </row>
    <row r="108" spans="3:9" ht="13.2" hidden="1" x14ac:dyDescent="0.25">
      <c r="C108" s="329"/>
      <c r="D108" s="200"/>
      <c r="E108" s="329"/>
      <c r="F108" s="200"/>
      <c r="G108" s="329"/>
      <c r="H108" s="200"/>
      <c r="I108" s="329"/>
    </row>
    <row r="109" spans="3:9" ht="13.2" hidden="1" x14ac:dyDescent="0.25">
      <c r="C109" s="329"/>
      <c r="D109" s="200"/>
      <c r="E109" s="329"/>
      <c r="F109" s="200"/>
      <c r="G109" s="329"/>
      <c r="H109" s="200"/>
      <c r="I109" s="329"/>
    </row>
    <row r="110" spans="3:9" ht="13.2" hidden="1" x14ac:dyDescent="0.25">
      <c r="C110" s="329"/>
      <c r="D110" s="200"/>
      <c r="E110" s="329"/>
      <c r="F110" s="200"/>
      <c r="G110" s="329"/>
      <c r="H110" s="200"/>
      <c r="I110" s="329"/>
    </row>
    <row r="111" spans="3:9" ht="13.2" hidden="1" x14ac:dyDescent="0.25">
      <c r="C111" s="328"/>
      <c r="D111" s="42"/>
      <c r="E111" s="328"/>
      <c r="F111" s="42"/>
      <c r="G111" s="328"/>
      <c r="H111" s="42"/>
      <c r="I111" s="328"/>
    </row>
    <row r="112" spans="3:9" ht="13.2" hidden="1" x14ac:dyDescent="0.25">
      <c r="C112" s="328"/>
      <c r="D112" s="42"/>
      <c r="E112" s="328"/>
      <c r="F112" s="42"/>
      <c r="G112" s="328"/>
      <c r="H112" s="42"/>
      <c r="I112" s="328"/>
    </row>
    <row r="113" spans="3:9" ht="13.2" hidden="1" x14ac:dyDescent="0.25">
      <c r="C113" s="328"/>
      <c r="D113" s="42"/>
      <c r="E113" s="328"/>
      <c r="F113" s="42"/>
      <c r="G113" s="328"/>
      <c r="H113" s="42"/>
      <c r="I113" s="328"/>
    </row>
    <row r="114" spans="3:9" ht="13.2" hidden="1" x14ac:dyDescent="0.25">
      <c r="C114" s="330"/>
      <c r="D114" s="208"/>
      <c r="E114" s="330"/>
      <c r="F114" s="208"/>
      <c r="G114" s="330"/>
      <c r="H114" s="208"/>
      <c r="I114" s="330"/>
    </row>
    <row r="115" spans="3:9" ht="13.2" hidden="1" x14ac:dyDescent="0.25">
      <c r="C115" s="330"/>
      <c r="D115" s="208"/>
      <c r="E115" s="330"/>
      <c r="F115" s="208"/>
      <c r="G115" s="330"/>
      <c r="H115" s="208"/>
      <c r="I115" s="330"/>
    </row>
    <row r="116" spans="3:9" ht="12.75" hidden="1" customHeight="1" x14ac:dyDescent="0.25">
      <c r="C116" s="331"/>
      <c r="D116" s="7"/>
      <c r="E116" s="331"/>
      <c r="F116" s="7"/>
      <c r="G116" s="331"/>
      <c r="H116" s="7"/>
      <c r="I116" s="331"/>
    </row>
  </sheetData>
  <sheetProtection algorithmName="SHA-512" hashValue="BeAYA08LuAGZuYFA7af7NrcoumIYFHiF+O8PdyGlgM1weipyJeG8s3ElTtrIVi9C9jVTmGMIhq0rNZIXdA+GRw==" saltValue="OyhTLfvhH2GMjOwWNpir7Q==" spinCount="100000" sheet="1" objects="1" scenarios="1"/>
  <mergeCells count="55">
    <mergeCell ref="Q39:R39"/>
    <mergeCell ref="Q40:R40"/>
    <mergeCell ref="Q41:R41"/>
    <mergeCell ref="Q42:R42"/>
    <mergeCell ref="Q35:R35"/>
    <mergeCell ref="Q36:R36"/>
    <mergeCell ref="Q37:R37"/>
    <mergeCell ref="Q38:R38"/>
    <mergeCell ref="Q29:R29"/>
    <mergeCell ref="Q30:R30"/>
    <mergeCell ref="Q31:R31"/>
    <mergeCell ref="Q32:R32"/>
    <mergeCell ref="Q33:R33"/>
    <mergeCell ref="Q34:R34"/>
    <mergeCell ref="Q15:R15"/>
    <mergeCell ref="Q16:R16"/>
    <mergeCell ref="Q17:R17"/>
    <mergeCell ref="Q27:R27"/>
    <mergeCell ref="Q28:R28"/>
    <mergeCell ref="I9:J9"/>
    <mergeCell ref="Q12:R12"/>
    <mergeCell ref="Q13:R13"/>
    <mergeCell ref="Q14:R14"/>
    <mergeCell ref="O9:P9"/>
    <mergeCell ref="K4:M4"/>
    <mergeCell ref="A1:B1"/>
    <mergeCell ref="C1:I1"/>
    <mergeCell ref="A2:B2"/>
    <mergeCell ref="A3:I3"/>
    <mergeCell ref="A4:I4"/>
    <mergeCell ref="A6:B6"/>
    <mergeCell ref="C6:D6"/>
    <mergeCell ref="A9:A10"/>
    <mergeCell ref="B9:B10"/>
    <mergeCell ref="C9:D9"/>
    <mergeCell ref="K9:L9"/>
    <mergeCell ref="M9:N9"/>
    <mergeCell ref="E9:F9"/>
    <mergeCell ref="G9:H9"/>
    <mergeCell ref="Q46:R46"/>
    <mergeCell ref="Q47:R47"/>
    <mergeCell ref="A8:R8"/>
    <mergeCell ref="Q43:R43"/>
    <mergeCell ref="Q44:R44"/>
    <mergeCell ref="Q45:R45"/>
    <mergeCell ref="Q18:R18"/>
    <mergeCell ref="Q19:R19"/>
    <mergeCell ref="Q20:R20"/>
    <mergeCell ref="Q21:R21"/>
    <mergeCell ref="Q22:R22"/>
    <mergeCell ref="Q24:R24"/>
    <mergeCell ref="Q25:R25"/>
    <mergeCell ref="Q26:R26"/>
    <mergeCell ref="C11:R11"/>
    <mergeCell ref="Q9:R10"/>
  </mergeCells>
  <phoneticPr fontId="1" type="noConversion"/>
  <conditionalFormatting sqref="C12:Q22 C43:P43 C44:Q47">
    <cfRule type="expression" dxfId="8" priority="4">
      <formula>0</formula>
    </cfRule>
  </conditionalFormatting>
  <conditionalFormatting sqref="C24:Q26 Q27:Q43 C27:P42">
    <cfRule type="expression" dxfId="7" priority="1">
      <formula>0</formula>
    </cfRule>
  </conditionalFormatting>
  <pageMargins left="0.7" right="0.7" top="0.75" bottom="0.75" header="0.3" footer="0.3"/>
  <pageSetup scale="91"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2A3441-F9B2-44E1-828D-79387ACD2D6E}">
  <dimension ref="A1:T116"/>
  <sheetViews>
    <sheetView topLeftCell="B1" zoomScale="70" zoomScaleNormal="70" workbookViewId="0">
      <pane ySplit="2" topLeftCell="A17" activePane="bottomLeft" state="frozen"/>
      <selection pane="bottomLeft" activeCell="E29" sqref="E29"/>
    </sheetView>
  </sheetViews>
  <sheetFormatPr defaultColWidth="0" defaultRowHeight="12.75" customHeight="1" zeroHeight="1" x14ac:dyDescent="0.25"/>
  <cols>
    <col min="1" max="1" width="3.5546875" style="200" customWidth="1"/>
    <col min="2" max="2" width="41.21875" style="200" bestFit="1" customWidth="1"/>
    <col min="3" max="3" width="12.77734375" style="332" customWidth="1"/>
    <col min="4" max="4" width="17.21875" style="215" customWidth="1"/>
    <col min="5" max="5" width="12.77734375" style="332" customWidth="1"/>
    <col min="6" max="6" width="17.21875" style="215" customWidth="1"/>
    <col min="7" max="7" width="12.77734375" style="332" customWidth="1"/>
    <col min="8" max="8" width="17.21875" style="215" customWidth="1"/>
    <col min="9" max="9" width="12.77734375" style="332" customWidth="1"/>
    <col min="10" max="10" width="17.21875" style="200" customWidth="1"/>
    <col min="11" max="11" width="12.77734375" style="329" customWidth="1"/>
    <col min="12" max="12" width="17.21875" style="200" customWidth="1"/>
    <col min="13" max="13" width="12.77734375" style="329" customWidth="1"/>
    <col min="14" max="14" width="17.21875" style="200" customWidth="1"/>
    <col min="15" max="15" width="12.77734375" style="329" customWidth="1"/>
    <col min="16" max="16" width="17.21875" style="200" customWidth="1"/>
    <col min="17" max="17" width="16.21875" style="200" bestFit="1" customWidth="1"/>
    <col min="18" max="18" width="25.21875" style="200" customWidth="1"/>
    <col min="19" max="20" width="11.21875" style="200" customWidth="1"/>
    <col min="21" max="16384" width="11.21875" style="200" hidden="1"/>
  </cols>
  <sheetData>
    <row r="1" spans="1:19" ht="15.6" customHeight="1" x14ac:dyDescent="0.25">
      <c r="A1" s="352" t="s">
        <v>321</v>
      </c>
      <c r="B1" s="352"/>
      <c r="C1" s="353"/>
      <c r="D1" s="353"/>
      <c r="E1" s="353"/>
      <c r="F1" s="353"/>
      <c r="G1" s="353"/>
      <c r="H1" s="353"/>
      <c r="I1" s="353"/>
      <c r="J1" s="78"/>
      <c r="K1" s="328"/>
      <c r="L1" s="42"/>
      <c r="M1" s="328"/>
    </row>
    <row r="2" spans="1:19" ht="14.1" customHeight="1" x14ac:dyDescent="0.25">
      <c r="A2" s="354" t="s">
        <v>6</v>
      </c>
      <c r="B2" s="354"/>
      <c r="C2" s="336">
        <f>Signature!C11</f>
        <v>0</v>
      </c>
      <c r="D2" s="118"/>
      <c r="E2" s="324"/>
      <c r="F2" s="118"/>
      <c r="G2" s="324"/>
      <c r="H2" s="118"/>
      <c r="I2" s="324"/>
      <c r="J2" s="42"/>
      <c r="K2" s="328"/>
      <c r="L2" s="42"/>
      <c r="M2" s="328"/>
    </row>
    <row r="3" spans="1:19" ht="14.1" customHeight="1" x14ac:dyDescent="0.3">
      <c r="A3" s="355" t="s">
        <v>60</v>
      </c>
      <c r="B3" s="356"/>
      <c r="C3" s="356"/>
      <c r="D3" s="356"/>
      <c r="E3" s="356"/>
      <c r="F3" s="356"/>
      <c r="G3" s="356"/>
      <c r="H3" s="356"/>
      <c r="I3" s="357"/>
      <c r="J3" s="199"/>
      <c r="K3" s="333"/>
      <c r="L3" s="159"/>
      <c r="M3" s="334"/>
    </row>
    <row r="4" spans="1:19" ht="308.25" customHeight="1" x14ac:dyDescent="0.25">
      <c r="A4" s="358" t="s">
        <v>441</v>
      </c>
      <c r="B4" s="359"/>
      <c r="C4" s="359"/>
      <c r="D4" s="359"/>
      <c r="E4" s="359"/>
      <c r="F4" s="359"/>
      <c r="G4" s="359"/>
      <c r="H4" s="359"/>
      <c r="I4" s="360"/>
      <c r="J4" s="199"/>
      <c r="K4" s="351"/>
      <c r="L4" s="351"/>
      <c r="M4" s="351"/>
    </row>
    <row r="5" spans="1:19" ht="12.6" customHeight="1" x14ac:dyDescent="0.25">
      <c r="A5" s="83"/>
      <c r="B5" s="83"/>
      <c r="C5" s="325"/>
      <c r="D5" s="83"/>
      <c r="E5" s="325"/>
      <c r="F5" s="83"/>
      <c r="G5" s="325"/>
      <c r="H5" s="83"/>
      <c r="I5" s="325"/>
      <c r="J5" s="199"/>
      <c r="K5" s="328"/>
      <c r="L5" s="42"/>
      <c r="M5" s="328"/>
    </row>
    <row r="6" spans="1:19" ht="21.6" customHeight="1" x14ac:dyDescent="0.3">
      <c r="A6" s="361" t="s">
        <v>322</v>
      </c>
      <c r="B6" s="362"/>
      <c r="C6" s="363">
        <f>$R$48</f>
        <v>0</v>
      </c>
      <c r="D6" s="364"/>
      <c r="E6" s="198"/>
      <c r="F6" s="198"/>
      <c r="G6" s="198"/>
      <c r="H6" s="198"/>
      <c r="I6" s="198"/>
      <c r="J6" s="199"/>
      <c r="K6" s="328"/>
      <c r="L6" s="42"/>
      <c r="M6" s="328"/>
    </row>
    <row r="7" spans="1:19" ht="13.5" customHeight="1" x14ac:dyDescent="0.25">
      <c r="A7" s="83"/>
      <c r="B7" s="83"/>
      <c r="C7" s="325"/>
      <c r="D7" s="83"/>
      <c r="E7" s="325"/>
      <c r="F7" s="83"/>
      <c r="G7" s="325"/>
      <c r="H7" s="83"/>
      <c r="I7" s="325"/>
      <c r="J7" s="199"/>
      <c r="K7" s="328"/>
      <c r="L7" s="42"/>
      <c r="M7" s="328"/>
    </row>
    <row r="8" spans="1:19" ht="21.75" customHeight="1" x14ac:dyDescent="0.25">
      <c r="A8" s="341" t="s">
        <v>323</v>
      </c>
      <c r="B8" s="342"/>
      <c r="C8" s="342"/>
      <c r="D8" s="342"/>
      <c r="E8" s="342"/>
      <c r="F8" s="342"/>
      <c r="G8" s="342"/>
      <c r="H8" s="342"/>
      <c r="I8" s="342"/>
      <c r="J8" s="342"/>
      <c r="K8" s="342"/>
      <c r="L8" s="342"/>
      <c r="M8" s="342"/>
      <c r="N8" s="342"/>
      <c r="O8" s="342"/>
      <c r="P8" s="342"/>
      <c r="Q8" s="342"/>
      <c r="R8" s="343"/>
    </row>
    <row r="9" spans="1:19" ht="17.100000000000001" customHeight="1" x14ac:dyDescent="0.25">
      <c r="A9" s="365" t="s">
        <v>126</v>
      </c>
      <c r="B9" s="365" t="s">
        <v>304</v>
      </c>
      <c r="C9" s="367" t="s">
        <v>82</v>
      </c>
      <c r="D9" s="368"/>
      <c r="E9" s="367" t="s">
        <v>83</v>
      </c>
      <c r="F9" s="368"/>
      <c r="G9" s="367" t="s">
        <v>84</v>
      </c>
      <c r="H9" s="368"/>
      <c r="I9" s="367" t="s">
        <v>85</v>
      </c>
      <c r="J9" s="368"/>
      <c r="K9" s="367" t="s">
        <v>86</v>
      </c>
      <c r="L9" s="368"/>
      <c r="M9" s="367" t="s">
        <v>68</v>
      </c>
      <c r="N9" s="368"/>
      <c r="O9" s="341" t="s">
        <v>69</v>
      </c>
      <c r="P9" s="343"/>
      <c r="Q9" s="347" t="s">
        <v>70</v>
      </c>
      <c r="R9" s="348"/>
    </row>
    <row r="10" spans="1:19" s="205" customFormat="1" ht="14.25" customHeight="1" x14ac:dyDescent="0.25">
      <c r="A10" s="366"/>
      <c r="B10" s="366"/>
      <c r="C10" s="323" t="s">
        <v>439</v>
      </c>
      <c r="D10" s="323" t="s">
        <v>438</v>
      </c>
      <c r="E10" s="323" t="s">
        <v>439</v>
      </c>
      <c r="F10" s="323" t="s">
        <v>438</v>
      </c>
      <c r="G10" s="323" t="s">
        <v>439</v>
      </c>
      <c r="H10" s="323" t="s">
        <v>438</v>
      </c>
      <c r="I10" s="323" t="s">
        <v>439</v>
      </c>
      <c r="J10" s="323" t="s">
        <v>438</v>
      </c>
      <c r="K10" s="323" t="s">
        <v>439</v>
      </c>
      <c r="L10" s="323" t="s">
        <v>438</v>
      </c>
      <c r="M10" s="323" t="s">
        <v>439</v>
      </c>
      <c r="N10" s="323" t="s">
        <v>438</v>
      </c>
      <c r="O10" s="323" t="s">
        <v>439</v>
      </c>
      <c r="P10" s="323" t="s">
        <v>438</v>
      </c>
      <c r="Q10" s="349"/>
      <c r="R10" s="350"/>
    </row>
    <row r="11" spans="1:19" s="209" customFormat="1" ht="15" customHeight="1" x14ac:dyDescent="0.3">
      <c r="A11" s="206"/>
      <c r="B11" s="90" t="s">
        <v>305</v>
      </c>
      <c r="C11" s="344"/>
      <c r="D11" s="345"/>
      <c r="E11" s="345"/>
      <c r="F11" s="345"/>
      <c r="G11" s="345"/>
      <c r="H11" s="345"/>
      <c r="I11" s="345"/>
      <c r="J11" s="345"/>
      <c r="K11" s="345"/>
      <c r="L11" s="345"/>
      <c r="M11" s="345"/>
      <c r="N11" s="345"/>
      <c r="O11" s="345"/>
      <c r="P11" s="345"/>
      <c r="Q11" s="345"/>
      <c r="R11" s="346"/>
      <c r="S11" s="208"/>
    </row>
    <row r="12" spans="1:19" s="209" customFormat="1" ht="13.2" x14ac:dyDescent="0.3">
      <c r="A12" s="210">
        <v>1</v>
      </c>
      <c r="B12" s="211" t="s">
        <v>88</v>
      </c>
      <c r="C12" s="48">
        <v>0</v>
      </c>
      <c r="D12" s="337">
        <v>2500</v>
      </c>
      <c r="E12" s="48">
        <v>0</v>
      </c>
      <c r="F12" s="337">
        <v>2500</v>
      </c>
      <c r="G12" s="48">
        <v>0</v>
      </c>
      <c r="H12" s="337">
        <v>2500</v>
      </c>
      <c r="I12" s="48">
        <v>0</v>
      </c>
      <c r="J12" s="337">
        <v>2500</v>
      </c>
      <c r="K12" s="48">
        <v>0</v>
      </c>
      <c r="L12" s="337">
        <v>2500</v>
      </c>
      <c r="M12" s="48">
        <v>0</v>
      </c>
      <c r="N12" s="337">
        <v>2500</v>
      </c>
      <c r="O12" s="48">
        <v>0</v>
      </c>
      <c r="P12" s="337">
        <v>2500</v>
      </c>
      <c r="Q12" s="339">
        <f>SUM(C12*D12,E12*F12,G12*H12,I12*J12,K12*L12,M12*N12,O12*P12)</f>
        <v>0</v>
      </c>
      <c r="R12" s="340"/>
      <c r="S12" s="208"/>
    </row>
    <row r="13" spans="1:19" s="209" customFormat="1" ht="13.2" x14ac:dyDescent="0.3">
      <c r="A13" s="210">
        <v>2</v>
      </c>
      <c r="B13" s="211" t="s">
        <v>89</v>
      </c>
      <c r="C13" s="48">
        <v>0</v>
      </c>
      <c r="D13" s="337">
        <v>2500</v>
      </c>
      <c r="E13" s="48">
        <v>0</v>
      </c>
      <c r="F13" s="337">
        <v>2500</v>
      </c>
      <c r="G13" s="48">
        <v>0</v>
      </c>
      <c r="H13" s="337">
        <v>2500</v>
      </c>
      <c r="I13" s="48">
        <v>0</v>
      </c>
      <c r="J13" s="337">
        <v>2500</v>
      </c>
      <c r="K13" s="48">
        <v>0</v>
      </c>
      <c r="L13" s="337">
        <v>2500</v>
      </c>
      <c r="M13" s="48">
        <v>0</v>
      </c>
      <c r="N13" s="337">
        <v>2500</v>
      </c>
      <c r="O13" s="48">
        <v>0</v>
      </c>
      <c r="P13" s="337">
        <v>2500</v>
      </c>
      <c r="Q13" s="339">
        <f t="shared" ref="Q13:Q22" si="0">SUM(C13*D13,E13*F13,G13*H13,I13*J13,K13*L13,M13*N13,O13*P13)</f>
        <v>0</v>
      </c>
      <c r="R13" s="340"/>
      <c r="S13" s="208"/>
    </row>
    <row r="14" spans="1:19" s="209" customFormat="1" ht="13.2" x14ac:dyDescent="0.3">
      <c r="A14" s="210">
        <v>3</v>
      </c>
      <c r="B14" s="211" t="s">
        <v>306</v>
      </c>
      <c r="C14" s="48">
        <v>0</v>
      </c>
      <c r="D14" s="337">
        <v>2500</v>
      </c>
      <c r="E14" s="48">
        <v>0</v>
      </c>
      <c r="F14" s="337">
        <v>2500</v>
      </c>
      <c r="G14" s="48">
        <v>0</v>
      </c>
      <c r="H14" s="337">
        <v>2500</v>
      </c>
      <c r="I14" s="48">
        <v>0</v>
      </c>
      <c r="J14" s="337">
        <v>2500</v>
      </c>
      <c r="K14" s="48">
        <v>0</v>
      </c>
      <c r="L14" s="337">
        <v>2500</v>
      </c>
      <c r="M14" s="48">
        <v>0</v>
      </c>
      <c r="N14" s="337">
        <v>2500</v>
      </c>
      <c r="O14" s="48">
        <v>0</v>
      </c>
      <c r="P14" s="337">
        <v>2500</v>
      </c>
      <c r="Q14" s="339">
        <f t="shared" si="0"/>
        <v>0</v>
      </c>
      <c r="R14" s="340"/>
      <c r="S14" s="208"/>
    </row>
    <row r="15" spans="1:19" s="209" customFormat="1" ht="13.2" x14ac:dyDescent="0.3">
      <c r="A15" s="210">
        <v>4</v>
      </c>
      <c r="B15" s="211" t="s">
        <v>307</v>
      </c>
      <c r="C15" s="48">
        <v>0</v>
      </c>
      <c r="D15" s="337">
        <v>2500</v>
      </c>
      <c r="E15" s="48">
        <v>0</v>
      </c>
      <c r="F15" s="337">
        <v>2500</v>
      </c>
      <c r="G15" s="48">
        <v>0</v>
      </c>
      <c r="H15" s="337">
        <v>2500</v>
      </c>
      <c r="I15" s="48">
        <v>0</v>
      </c>
      <c r="J15" s="337">
        <v>2500</v>
      </c>
      <c r="K15" s="48">
        <v>0</v>
      </c>
      <c r="L15" s="337">
        <v>2500</v>
      </c>
      <c r="M15" s="48">
        <v>0</v>
      </c>
      <c r="N15" s="337">
        <v>2500</v>
      </c>
      <c r="O15" s="48">
        <v>0</v>
      </c>
      <c r="P15" s="337">
        <v>2500</v>
      </c>
      <c r="Q15" s="339">
        <f t="shared" si="0"/>
        <v>0</v>
      </c>
      <c r="R15" s="340"/>
      <c r="S15" s="208"/>
    </row>
    <row r="16" spans="1:19" s="209" customFormat="1" ht="13.2" x14ac:dyDescent="0.3">
      <c r="A16" s="210">
        <v>5</v>
      </c>
      <c r="B16" s="211" t="s">
        <v>308</v>
      </c>
      <c r="C16" s="48">
        <v>0</v>
      </c>
      <c r="D16" s="337">
        <v>2500</v>
      </c>
      <c r="E16" s="48">
        <v>0</v>
      </c>
      <c r="F16" s="337">
        <v>2500</v>
      </c>
      <c r="G16" s="48">
        <v>0</v>
      </c>
      <c r="H16" s="337">
        <v>2500</v>
      </c>
      <c r="I16" s="48">
        <v>0</v>
      </c>
      <c r="J16" s="337">
        <v>2500</v>
      </c>
      <c r="K16" s="48">
        <v>0</v>
      </c>
      <c r="L16" s="337">
        <v>2500</v>
      </c>
      <c r="M16" s="48">
        <v>0</v>
      </c>
      <c r="N16" s="337">
        <v>2500</v>
      </c>
      <c r="O16" s="48">
        <v>0</v>
      </c>
      <c r="P16" s="337">
        <v>2500</v>
      </c>
      <c r="Q16" s="339">
        <f t="shared" si="0"/>
        <v>0</v>
      </c>
      <c r="R16" s="340"/>
      <c r="S16" s="208"/>
    </row>
    <row r="17" spans="1:19" s="209" customFormat="1" ht="13.2" x14ac:dyDescent="0.3">
      <c r="A17" s="210">
        <v>6</v>
      </c>
      <c r="B17" s="211" t="s">
        <v>93</v>
      </c>
      <c r="C17" s="48">
        <v>0</v>
      </c>
      <c r="D17" s="337">
        <v>2500</v>
      </c>
      <c r="E17" s="48">
        <v>0</v>
      </c>
      <c r="F17" s="337">
        <v>2500</v>
      </c>
      <c r="G17" s="48">
        <v>0</v>
      </c>
      <c r="H17" s="337">
        <v>2500</v>
      </c>
      <c r="I17" s="48">
        <v>0</v>
      </c>
      <c r="J17" s="337">
        <v>2500</v>
      </c>
      <c r="K17" s="48">
        <v>0</v>
      </c>
      <c r="L17" s="337">
        <v>2500</v>
      </c>
      <c r="M17" s="48">
        <v>0</v>
      </c>
      <c r="N17" s="337">
        <v>2500</v>
      </c>
      <c r="O17" s="48">
        <v>0</v>
      </c>
      <c r="P17" s="337">
        <v>2500</v>
      </c>
      <c r="Q17" s="339">
        <f t="shared" si="0"/>
        <v>0</v>
      </c>
      <c r="R17" s="340"/>
    </row>
    <row r="18" spans="1:19" s="209" customFormat="1" ht="13.2" x14ac:dyDescent="0.3">
      <c r="A18" s="210">
        <v>7</v>
      </c>
      <c r="B18" s="211" t="s">
        <v>309</v>
      </c>
      <c r="C18" s="48">
        <v>0</v>
      </c>
      <c r="D18" s="337">
        <v>2500</v>
      </c>
      <c r="E18" s="48">
        <v>0</v>
      </c>
      <c r="F18" s="337">
        <v>2500</v>
      </c>
      <c r="G18" s="48">
        <v>0</v>
      </c>
      <c r="H18" s="337">
        <v>2500</v>
      </c>
      <c r="I18" s="48">
        <v>0</v>
      </c>
      <c r="J18" s="337">
        <v>2500</v>
      </c>
      <c r="K18" s="48">
        <v>0</v>
      </c>
      <c r="L18" s="337">
        <v>2500</v>
      </c>
      <c r="M18" s="48">
        <v>0</v>
      </c>
      <c r="N18" s="337">
        <v>2500</v>
      </c>
      <c r="O18" s="48">
        <v>0</v>
      </c>
      <c r="P18" s="337">
        <v>2500</v>
      </c>
      <c r="Q18" s="339">
        <f t="shared" si="0"/>
        <v>0</v>
      </c>
      <c r="R18" s="340"/>
    </row>
    <row r="19" spans="1:19" s="209" customFormat="1" ht="13.2" x14ac:dyDescent="0.3">
      <c r="A19" s="210">
        <v>8</v>
      </c>
      <c r="B19" s="211" t="s">
        <v>310</v>
      </c>
      <c r="C19" s="48">
        <v>0</v>
      </c>
      <c r="D19" s="337">
        <v>2500</v>
      </c>
      <c r="E19" s="48">
        <v>0</v>
      </c>
      <c r="F19" s="337">
        <v>2500</v>
      </c>
      <c r="G19" s="48">
        <v>0</v>
      </c>
      <c r="H19" s="337">
        <v>2500</v>
      </c>
      <c r="I19" s="48">
        <v>0</v>
      </c>
      <c r="J19" s="337">
        <v>2500</v>
      </c>
      <c r="K19" s="48">
        <v>0</v>
      </c>
      <c r="L19" s="337">
        <v>2500</v>
      </c>
      <c r="M19" s="48">
        <v>0</v>
      </c>
      <c r="N19" s="337">
        <v>2500</v>
      </c>
      <c r="O19" s="48">
        <v>0</v>
      </c>
      <c r="P19" s="337">
        <v>2500</v>
      </c>
      <c r="Q19" s="339">
        <f t="shared" si="0"/>
        <v>0</v>
      </c>
      <c r="R19" s="340"/>
    </row>
    <row r="20" spans="1:19" s="209" customFormat="1" ht="13.2" x14ac:dyDescent="0.3">
      <c r="A20" s="210">
        <v>9</v>
      </c>
      <c r="B20" s="211" t="s">
        <v>96</v>
      </c>
      <c r="C20" s="48">
        <v>0</v>
      </c>
      <c r="D20" s="337">
        <v>2500</v>
      </c>
      <c r="E20" s="48">
        <v>0</v>
      </c>
      <c r="F20" s="337">
        <v>2500</v>
      </c>
      <c r="G20" s="48">
        <v>0</v>
      </c>
      <c r="H20" s="337">
        <v>2500</v>
      </c>
      <c r="I20" s="48">
        <v>0</v>
      </c>
      <c r="J20" s="337">
        <v>2500</v>
      </c>
      <c r="K20" s="48">
        <v>0</v>
      </c>
      <c r="L20" s="337">
        <v>2500</v>
      </c>
      <c r="M20" s="48">
        <v>0</v>
      </c>
      <c r="N20" s="337">
        <v>2500</v>
      </c>
      <c r="O20" s="48">
        <v>0</v>
      </c>
      <c r="P20" s="337">
        <v>2500</v>
      </c>
      <c r="Q20" s="339">
        <f t="shared" si="0"/>
        <v>0</v>
      </c>
      <c r="R20" s="340"/>
    </row>
    <row r="21" spans="1:19" s="209" customFormat="1" ht="13.2" x14ac:dyDescent="0.3">
      <c r="A21" s="210">
        <v>10</v>
      </c>
      <c r="B21" s="211" t="s">
        <v>311</v>
      </c>
      <c r="C21" s="48">
        <v>0</v>
      </c>
      <c r="D21" s="337">
        <v>2500</v>
      </c>
      <c r="E21" s="48">
        <v>0</v>
      </c>
      <c r="F21" s="337">
        <v>2500</v>
      </c>
      <c r="G21" s="48">
        <v>0</v>
      </c>
      <c r="H21" s="337">
        <v>2500</v>
      </c>
      <c r="I21" s="48">
        <v>0</v>
      </c>
      <c r="J21" s="337">
        <v>2500</v>
      </c>
      <c r="K21" s="48">
        <v>0</v>
      </c>
      <c r="L21" s="337">
        <v>2500</v>
      </c>
      <c r="M21" s="48">
        <v>0</v>
      </c>
      <c r="N21" s="337">
        <v>2500</v>
      </c>
      <c r="O21" s="48">
        <v>0</v>
      </c>
      <c r="P21" s="337">
        <v>2500</v>
      </c>
      <c r="Q21" s="339">
        <f t="shared" si="0"/>
        <v>0</v>
      </c>
      <c r="R21" s="340"/>
    </row>
    <row r="22" spans="1:19" s="209" customFormat="1" ht="13.2" x14ac:dyDescent="0.3">
      <c r="A22" s="210">
        <v>11</v>
      </c>
      <c r="B22" s="211" t="s">
        <v>312</v>
      </c>
      <c r="C22" s="48">
        <v>0</v>
      </c>
      <c r="D22" s="337">
        <v>2500</v>
      </c>
      <c r="E22" s="48">
        <v>0</v>
      </c>
      <c r="F22" s="337">
        <v>2500</v>
      </c>
      <c r="G22" s="48">
        <v>0</v>
      </c>
      <c r="H22" s="337">
        <v>2500</v>
      </c>
      <c r="I22" s="48">
        <v>0</v>
      </c>
      <c r="J22" s="337">
        <v>2500</v>
      </c>
      <c r="K22" s="48">
        <v>0</v>
      </c>
      <c r="L22" s="337">
        <v>2500</v>
      </c>
      <c r="M22" s="48">
        <v>0</v>
      </c>
      <c r="N22" s="337">
        <v>2500</v>
      </c>
      <c r="O22" s="48">
        <v>0</v>
      </c>
      <c r="P22" s="337">
        <v>2500</v>
      </c>
      <c r="Q22" s="339">
        <f t="shared" si="0"/>
        <v>0</v>
      </c>
      <c r="R22" s="340"/>
    </row>
    <row r="23" spans="1:19" s="209" customFormat="1" ht="15.6" x14ac:dyDescent="0.3">
      <c r="A23" s="89"/>
      <c r="B23" s="90" t="s">
        <v>440</v>
      </c>
      <c r="C23" s="90"/>
      <c r="D23" s="91"/>
      <c r="E23" s="91"/>
      <c r="F23" s="91"/>
      <c r="G23" s="91"/>
      <c r="H23" s="91"/>
      <c r="I23" s="91"/>
      <c r="J23" s="91"/>
      <c r="K23" s="91"/>
      <c r="L23" s="91"/>
      <c r="M23" s="91"/>
      <c r="N23" s="91"/>
      <c r="O23" s="91"/>
      <c r="P23" s="91"/>
      <c r="Q23" s="91"/>
      <c r="R23" s="91"/>
    </row>
    <row r="24" spans="1:19" s="209" customFormat="1" ht="13.2" x14ac:dyDescent="0.3">
      <c r="A24" s="210">
        <v>1</v>
      </c>
      <c r="B24" s="211" t="s">
        <v>313</v>
      </c>
      <c r="C24" s="48">
        <v>0</v>
      </c>
      <c r="D24" s="337">
        <v>2500</v>
      </c>
      <c r="E24" s="48">
        <v>0</v>
      </c>
      <c r="F24" s="337">
        <v>2500</v>
      </c>
      <c r="G24" s="48">
        <v>0</v>
      </c>
      <c r="H24" s="337">
        <v>2500</v>
      </c>
      <c r="I24" s="48">
        <v>0</v>
      </c>
      <c r="J24" s="337">
        <v>2500</v>
      </c>
      <c r="K24" s="48">
        <v>0</v>
      </c>
      <c r="L24" s="337">
        <v>2500</v>
      </c>
      <c r="M24" s="48">
        <v>0</v>
      </c>
      <c r="N24" s="337">
        <v>2500</v>
      </c>
      <c r="O24" s="48">
        <v>0</v>
      </c>
      <c r="P24" s="337">
        <v>2500</v>
      </c>
      <c r="Q24" s="339">
        <f>SUM(C24*D24,E24*F24,G24*H24,I24*J24,K24*L24,M24*N24,O24*P24)</f>
        <v>0</v>
      </c>
      <c r="R24" s="340"/>
    </row>
    <row r="25" spans="1:19" s="209" customFormat="1" ht="13.2" x14ac:dyDescent="0.3">
      <c r="A25" s="210">
        <v>2</v>
      </c>
      <c r="B25" s="211" t="s">
        <v>314</v>
      </c>
      <c r="C25" s="48">
        <v>0</v>
      </c>
      <c r="D25" s="337">
        <v>2500</v>
      </c>
      <c r="E25" s="48">
        <v>0</v>
      </c>
      <c r="F25" s="337">
        <v>2500</v>
      </c>
      <c r="G25" s="48">
        <v>0</v>
      </c>
      <c r="H25" s="337">
        <v>2500</v>
      </c>
      <c r="I25" s="48">
        <v>0</v>
      </c>
      <c r="J25" s="337">
        <v>2500</v>
      </c>
      <c r="K25" s="48">
        <v>0</v>
      </c>
      <c r="L25" s="337">
        <v>2500</v>
      </c>
      <c r="M25" s="48">
        <v>0</v>
      </c>
      <c r="N25" s="337">
        <v>2500</v>
      </c>
      <c r="O25" s="48">
        <v>0</v>
      </c>
      <c r="P25" s="337">
        <v>2500</v>
      </c>
      <c r="Q25" s="339">
        <f t="shared" ref="Q25:Q46" si="1">SUM(C25*D25,E25*F25,G25*H25,I25*J25,K25*L25,M25*N25,O25*P25)</f>
        <v>0</v>
      </c>
      <c r="R25" s="340"/>
    </row>
    <row r="26" spans="1:19" s="209" customFormat="1" ht="13.2" x14ac:dyDescent="0.3">
      <c r="A26" s="210">
        <v>3</v>
      </c>
      <c r="B26" s="211" t="s">
        <v>101</v>
      </c>
      <c r="C26" s="48">
        <v>0</v>
      </c>
      <c r="D26" s="337">
        <v>1500</v>
      </c>
      <c r="E26" s="48">
        <v>0</v>
      </c>
      <c r="F26" s="337">
        <v>1500</v>
      </c>
      <c r="G26" s="48">
        <v>0</v>
      </c>
      <c r="H26" s="337">
        <v>1500</v>
      </c>
      <c r="I26" s="48">
        <v>0</v>
      </c>
      <c r="J26" s="337">
        <v>1500</v>
      </c>
      <c r="K26" s="48">
        <v>0</v>
      </c>
      <c r="L26" s="337">
        <v>1500</v>
      </c>
      <c r="M26" s="48">
        <v>0</v>
      </c>
      <c r="N26" s="337">
        <v>1500</v>
      </c>
      <c r="O26" s="48">
        <v>0</v>
      </c>
      <c r="P26" s="337">
        <v>1500</v>
      </c>
      <c r="Q26" s="339">
        <f t="shared" si="1"/>
        <v>0</v>
      </c>
      <c r="R26" s="340"/>
    </row>
    <row r="27" spans="1:19" s="209" customFormat="1" ht="13.2" x14ac:dyDescent="0.3">
      <c r="A27" s="210">
        <v>4</v>
      </c>
      <c r="B27" s="211" t="s">
        <v>315</v>
      </c>
      <c r="C27" s="48">
        <v>0</v>
      </c>
      <c r="D27" s="337">
        <v>16500</v>
      </c>
      <c r="E27" s="48">
        <v>0</v>
      </c>
      <c r="F27" s="337">
        <v>16500</v>
      </c>
      <c r="G27" s="48">
        <v>0</v>
      </c>
      <c r="H27" s="337">
        <v>16500</v>
      </c>
      <c r="I27" s="48">
        <v>0</v>
      </c>
      <c r="J27" s="337">
        <v>16500</v>
      </c>
      <c r="K27" s="48">
        <v>0</v>
      </c>
      <c r="L27" s="337">
        <v>16500</v>
      </c>
      <c r="M27" s="48">
        <v>0</v>
      </c>
      <c r="N27" s="337">
        <v>16500</v>
      </c>
      <c r="O27" s="48">
        <v>0</v>
      </c>
      <c r="P27" s="337">
        <v>16500</v>
      </c>
      <c r="Q27" s="339">
        <f>SUM(C27*D27,E27*F27,G27*H27,I27*J27,K27*L27,M27*N27,O27*P27)</f>
        <v>0</v>
      </c>
      <c r="R27" s="340"/>
      <c r="S27" s="208"/>
    </row>
    <row r="28" spans="1:19" s="209" customFormat="1" ht="13.2" x14ac:dyDescent="0.3">
      <c r="A28" s="210">
        <v>5</v>
      </c>
      <c r="B28" s="211" t="s">
        <v>316</v>
      </c>
      <c r="C28" s="48">
        <v>0</v>
      </c>
      <c r="D28" s="337">
        <v>16500</v>
      </c>
      <c r="E28" s="48">
        <v>0</v>
      </c>
      <c r="F28" s="337">
        <v>16500</v>
      </c>
      <c r="G28" s="48">
        <v>0</v>
      </c>
      <c r="H28" s="337">
        <v>16500</v>
      </c>
      <c r="I28" s="48">
        <v>0</v>
      </c>
      <c r="J28" s="337">
        <v>16500</v>
      </c>
      <c r="K28" s="48">
        <v>0</v>
      </c>
      <c r="L28" s="337">
        <v>16500</v>
      </c>
      <c r="M28" s="48">
        <v>0</v>
      </c>
      <c r="N28" s="337">
        <v>16500</v>
      </c>
      <c r="O28" s="48">
        <v>0</v>
      </c>
      <c r="P28" s="337">
        <v>16500</v>
      </c>
      <c r="Q28" s="339">
        <f t="shared" ref="Q28:Q43" si="2">SUM(C28*D28,E28*F28,G28*H28,I28*J28,K28*L28,M28*N28,O28*P28)</f>
        <v>0</v>
      </c>
      <c r="R28" s="340"/>
    </row>
    <row r="29" spans="1:19" s="209" customFormat="1" ht="13.2" x14ac:dyDescent="0.3">
      <c r="A29" s="210">
        <v>6</v>
      </c>
      <c r="B29" s="211" t="s">
        <v>104</v>
      </c>
      <c r="C29" s="48">
        <v>0</v>
      </c>
      <c r="D29" s="337">
        <v>2500</v>
      </c>
      <c r="E29" s="48">
        <v>0</v>
      </c>
      <c r="F29" s="337">
        <v>2500</v>
      </c>
      <c r="G29" s="48">
        <v>0</v>
      </c>
      <c r="H29" s="337">
        <v>2500</v>
      </c>
      <c r="I29" s="48">
        <v>0</v>
      </c>
      <c r="J29" s="337">
        <v>2500</v>
      </c>
      <c r="K29" s="48">
        <v>0</v>
      </c>
      <c r="L29" s="337">
        <v>2500</v>
      </c>
      <c r="M29" s="48">
        <v>0</v>
      </c>
      <c r="N29" s="337">
        <v>2500</v>
      </c>
      <c r="O29" s="48">
        <v>0</v>
      </c>
      <c r="P29" s="337">
        <v>2500</v>
      </c>
      <c r="Q29" s="339">
        <f t="shared" si="2"/>
        <v>0</v>
      </c>
      <c r="R29" s="340"/>
    </row>
    <row r="30" spans="1:19" s="209" customFormat="1" ht="13.2" x14ac:dyDescent="0.3">
      <c r="A30" s="210">
        <v>7</v>
      </c>
      <c r="B30" s="211" t="s">
        <v>105</v>
      </c>
      <c r="C30" s="48">
        <v>0</v>
      </c>
      <c r="D30" s="337">
        <v>2500</v>
      </c>
      <c r="E30" s="48">
        <v>0</v>
      </c>
      <c r="F30" s="337">
        <v>2500</v>
      </c>
      <c r="G30" s="48">
        <v>0</v>
      </c>
      <c r="H30" s="337">
        <v>2500</v>
      </c>
      <c r="I30" s="48">
        <v>0</v>
      </c>
      <c r="J30" s="337">
        <v>2500</v>
      </c>
      <c r="K30" s="48">
        <v>0</v>
      </c>
      <c r="L30" s="337">
        <v>2500</v>
      </c>
      <c r="M30" s="48">
        <v>0</v>
      </c>
      <c r="N30" s="337">
        <v>2500</v>
      </c>
      <c r="O30" s="48">
        <v>0</v>
      </c>
      <c r="P30" s="337">
        <v>2500</v>
      </c>
      <c r="Q30" s="339">
        <f t="shared" si="2"/>
        <v>0</v>
      </c>
      <c r="R30" s="340"/>
    </row>
    <row r="31" spans="1:19" s="209" customFormat="1" ht="13.2" x14ac:dyDescent="0.3">
      <c r="A31" s="210">
        <v>8</v>
      </c>
      <c r="B31" s="211" t="s">
        <v>106</v>
      </c>
      <c r="C31" s="48">
        <v>0</v>
      </c>
      <c r="D31" s="337">
        <v>1500</v>
      </c>
      <c r="E31" s="338">
        <v>0</v>
      </c>
      <c r="F31" s="337">
        <v>1500</v>
      </c>
      <c r="G31" s="48">
        <v>0</v>
      </c>
      <c r="H31" s="337">
        <v>1500</v>
      </c>
      <c r="I31" s="48">
        <v>0</v>
      </c>
      <c r="J31" s="337">
        <v>1500</v>
      </c>
      <c r="K31" s="48">
        <v>0</v>
      </c>
      <c r="L31" s="337">
        <v>1500</v>
      </c>
      <c r="M31" s="48">
        <v>0</v>
      </c>
      <c r="N31" s="337">
        <v>1500</v>
      </c>
      <c r="O31" s="48">
        <v>0</v>
      </c>
      <c r="P31" s="337">
        <v>1500</v>
      </c>
      <c r="Q31" s="339">
        <f t="shared" si="2"/>
        <v>0</v>
      </c>
      <c r="R31" s="340"/>
    </row>
    <row r="32" spans="1:19" s="209" customFormat="1" ht="13.2" x14ac:dyDescent="0.3">
      <c r="A32" s="210">
        <v>9</v>
      </c>
      <c r="B32" s="211" t="s">
        <v>107</v>
      </c>
      <c r="C32" s="48">
        <v>0</v>
      </c>
      <c r="D32" s="337">
        <v>1000</v>
      </c>
      <c r="E32" s="338">
        <v>0</v>
      </c>
      <c r="F32" s="337">
        <v>1000</v>
      </c>
      <c r="G32" s="48">
        <v>0</v>
      </c>
      <c r="H32" s="337">
        <v>1000</v>
      </c>
      <c r="I32" s="48">
        <v>0</v>
      </c>
      <c r="J32" s="337">
        <v>1000</v>
      </c>
      <c r="K32" s="48">
        <v>0</v>
      </c>
      <c r="L32" s="337">
        <v>1000</v>
      </c>
      <c r="M32" s="48">
        <v>0</v>
      </c>
      <c r="N32" s="337">
        <v>1000</v>
      </c>
      <c r="O32" s="48">
        <v>0</v>
      </c>
      <c r="P32" s="337">
        <v>1000</v>
      </c>
      <c r="Q32" s="339">
        <f t="shared" si="2"/>
        <v>0</v>
      </c>
      <c r="R32" s="340"/>
    </row>
    <row r="33" spans="1:18" s="209" customFormat="1" ht="13.2" x14ac:dyDescent="0.3">
      <c r="A33" s="210">
        <v>10</v>
      </c>
      <c r="B33" s="211" t="s">
        <v>108</v>
      </c>
      <c r="C33" s="48">
        <v>0</v>
      </c>
      <c r="D33" s="337">
        <v>1500</v>
      </c>
      <c r="E33" s="338">
        <v>0</v>
      </c>
      <c r="F33" s="337">
        <v>1500</v>
      </c>
      <c r="G33" s="48">
        <v>0</v>
      </c>
      <c r="H33" s="337">
        <v>1500</v>
      </c>
      <c r="I33" s="48">
        <v>0</v>
      </c>
      <c r="J33" s="337">
        <v>1500</v>
      </c>
      <c r="K33" s="48">
        <v>0</v>
      </c>
      <c r="L33" s="337">
        <v>1500</v>
      </c>
      <c r="M33" s="48">
        <v>0</v>
      </c>
      <c r="N33" s="337">
        <v>1500</v>
      </c>
      <c r="O33" s="48">
        <v>0</v>
      </c>
      <c r="P33" s="337">
        <v>1500</v>
      </c>
      <c r="Q33" s="339">
        <f t="shared" si="2"/>
        <v>0</v>
      </c>
      <c r="R33" s="340"/>
    </row>
    <row r="34" spans="1:18" s="209" customFormat="1" ht="13.2" x14ac:dyDescent="0.3">
      <c r="A34" s="210">
        <v>11</v>
      </c>
      <c r="B34" s="211" t="s">
        <v>109</v>
      </c>
      <c r="C34" s="48">
        <v>0</v>
      </c>
      <c r="D34" s="337">
        <v>1000</v>
      </c>
      <c r="E34" s="338">
        <v>0</v>
      </c>
      <c r="F34" s="337">
        <v>1000</v>
      </c>
      <c r="G34" s="48">
        <v>0</v>
      </c>
      <c r="H34" s="337">
        <v>1000</v>
      </c>
      <c r="I34" s="48">
        <v>0</v>
      </c>
      <c r="J34" s="337">
        <v>1000</v>
      </c>
      <c r="K34" s="48">
        <v>0</v>
      </c>
      <c r="L34" s="337">
        <v>1000</v>
      </c>
      <c r="M34" s="48">
        <v>0</v>
      </c>
      <c r="N34" s="337">
        <v>1000</v>
      </c>
      <c r="O34" s="48">
        <v>0</v>
      </c>
      <c r="P34" s="337">
        <v>1000</v>
      </c>
      <c r="Q34" s="339">
        <f t="shared" si="2"/>
        <v>0</v>
      </c>
      <c r="R34" s="340"/>
    </row>
    <row r="35" spans="1:18" s="209" customFormat="1" ht="13.2" x14ac:dyDescent="0.3">
      <c r="A35" s="210">
        <v>12</v>
      </c>
      <c r="B35" s="211" t="s">
        <v>110</v>
      </c>
      <c r="C35" s="48">
        <v>0</v>
      </c>
      <c r="D35" s="337">
        <v>13500</v>
      </c>
      <c r="E35" s="338">
        <v>0</v>
      </c>
      <c r="F35" s="337">
        <v>13500</v>
      </c>
      <c r="G35" s="48">
        <v>0</v>
      </c>
      <c r="H35" s="337">
        <v>13500</v>
      </c>
      <c r="I35" s="48">
        <v>0</v>
      </c>
      <c r="J35" s="337">
        <v>13500</v>
      </c>
      <c r="K35" s="48">
        <v>0</v>
      </c>
      <c r="L35" s="337">
        <v>13500</v>
      </c>
      <c r="M35" s="48">
        <v>0</v>
      </c>
      <c r="N35" s="337">
        <v>13500</v>
      </c>
      <c r="O35" s="48">
        <v>0</v>
      </c>
      <c r="P35" s="337">
        <v>13500</v>
      </c>
      <c r="Q35" s="339">
        <f t="shared" si="2"/>
        <v>0</v>
      </c>
      <c r="R35" s="340"/>
    </row>
    <row r="36" spans="1:18" s="209" customFormat="1" ht="13.2" x14ac:dyDescent="0.3">
      <c r="A36" s="210">
        <v>13</v>
      </c>
      <c r="B36" s="211" t="s">
        <v>111</v>
      </c>
      <c r="C36" s="48">
        <v>0</v>
      </c>
      <c r="D36" s="337">
        <v>2500</v>
      </c>
      <c r="E36" s="338">
        <v>0</v>
      </c>
      <c r="F36" s="337">
        <v>2500</v>
      </c>
      <c r="G36" s="48">
        <v>0</v>
      </c>
      <c r="H36" s="337">
        <v>2500</v>
      </c>
      <c r="I36" s="48">
        <v>0</v>
      </c>
      <c r="J36" s="337">
        <v>2500</v>
      </c>
      <c r="K36" s="48">
        <v>0</v>
      </c>
      <c r="L36" s="337">
        <v>2500</v>
      </c>
      <c r="M36" s="48">
        <v>0</v>
      </c>
      <c r="N36" s="337">
        <v>2500</v>
      </c>
      <c r="O36" s="48">
        <v>0</v>
      </c>
      <c r="P36" s="337">
        <v>2500</v>
      </c>
      <c r="Q36" s="339">
        <f t="shared" si="2"/>
        <v>0</v>
      </c>
      <c r="R36" s="340"/>
    </row>
    <row r="37" spans="1:18" s="209" customFormat="1" ht="13.2" x14ac:dyDescent="0.3">
      <c r="A37" s="210">
        <v>14</v>
      </c>
      <c r="B37" s="211" t="s">
        <v>112</v>
      </c>
      <c r="C37" s="48">
        <v>0</v>
      </c>
      <c r="D37" s="337">
        <v>1500</v>
      </c>
      <c r="E37" s="338">
        <v>0</v>
      </c>
      <c r="F37" s="337">
        <v>1500</v>
      </c>
      <c r="G37" s="48">
        <v>0</v>
      </c>
      <c r="H37" s="337">
        <v>1500</v>
      </c>
      <c r="I37" s="48">
        <v>0</v>
      </c>
      <c r="J37" s="337">
        <v>1500</v>
      </c>
      <c r="K37" s="48">
        <v>0</v>
      </c>
      <c r="L37" s="337">
        <v>1500</v>
      </c>
      <c r="M37" s="48">
        <v>0</v>
      </c>
      <c r="N37" s="337">
        <v>1500</v>
      </c>
      <c r="O37" s="48">
        <v>0</v>
      </c>
      <c r="P37" s="337">
        <v>1500</v>
      </c>
      <c r="Q37" s="339">
        <f t="shared" si="2"/>
        <v>0</v>
      </c>
      <c r="R37" s="340"/>
    </row>
    <row r="38" spans="1:18" s="209" customFormat="1" ht="13.2" x14ac:dyDescent="0.3">
      <c r="A38" s="210">
        <v>15</v>
      </c>
      <c r="B38" s="211" t="s">
        <v>113</v>
      </c>
      <c r="C38" s="48">
        <v>0</v>
      </c>
      <c r="D38" s="337">
        <v>1000</v>
      </c>
      <c r="E38" s="338">
        <v>0</v>
      </c>
      <c r="F38" s="337">
        <v>1000</v>
      </c>
      <c r="G38" s="48">
        <v>0</v>
      </c>
      <c r="H38" s="337">
        <v>1000</v>
      </c>
      <c r="I38" s="48">
        <v>0</v>
      </c>
      <c r="J38" s="337">
        <v>1000</v>
      </c>
      <c r="K38" s="48">
        <v>0</v>
      </c>
      <c r="L38" s="337">
        <v>1000</v>
      </c>
      <c r="M38" s="48">
        <v>0</v>
      </c>
      <c r="N38" s="337">
        <v>1000</v>
      </c>
      <c r="O38" s="48">
        <v>0</v>
      </c>
      <c r="P38" s="337">
        <v>1000</v>
      </c>
      <c r="Q38" s="339">
        <f t="shared" si="2"/>
        <v>0</v>
      </c>
      <c r="R38" s="340"/>
    </row>
    <row r="39" spans="1:18" s="209" customFormat="1" ht="13.2" x14ac:dyDescent="0.3">
      <c r="A39" s="210">
        <v>16</v>
      </c>
      <c r="B39" s="211" t="s">
        <v>114</v>
      </c>
      <c r="C39" s="48">
        <v>0</v>
      </c>
      <c r="D39" s="337">
        <v>1000</v>
      </c>
      <c r="E39" s="338">
        <v>0</v>
      </c>
      <c r="F39" s="337">
        <v>1000</v>
      </c>
      <c r="G39" s="48">
        <v>0</v>
      </c>
      <c r="H39" s="337">
        <v>1000</v>
      </c>
      <c r="I39" s="48">
        <v>0</v>
      </c>
      <c r="J39" s="337">
        <v>1000</v>
      </c>
      <c r="K39" s="48">
        <v>0</v>
      </c>
      <c r="L39" s="337">
        <v>1000</v>
      </c>
      <c r="M39" s="48">
        <v>0</v>
      </c>
      <c r="N39" s="337">
        <v>1000</v>
      </c>
      <c r="O39" s="48">
        <v>0</v>
      </c>
      <c r="P39" s="337">
        <v>1000</v>
      </c>
      <c r="Q39" s="339">
        <f t="shared" si="2"/>
        <v>0</v>
      </c>
      <c r="R39" s="340"/>
    </row>
    <row r="40" spans="1:18" s="209" customFormat="1" ht="13.2" x14ac:dyDescent="0.3">
      <c r="A40" s="210">
        <v>17</v>
      </c>
      <c r="B40" s="211" t="s">
        <v>115</v>
      </c>
      <c r="C40" s="48">
        <v>0</v>
      </c>
      <c r="D40" s="337">
        <v>4000</v>
      </c>
      <c r="E40" s="338">
        <v>0</v>
      </c>
      <c r="F40" s="337">
        <v>4000</v>
      </c>
      <c r="G40" s="48">
        <v>0</v>
      </c>
      <c r="H40" s="337">
        <v>4000</v>
      </c>
      <c r="I40" s="48">
        <v>0</v>
      </c>
      <c r="J40" s="337">
        <v>4000</v>
      </c>
      <c r="K40" s="48">
        <v>0</v>
      </c>
      <c r="L40" s="337">
        <v>4000</v>
      </c>
      <c r="M40" s="48">
        <v>0</v>
      </c>
      <c r="N40" s="337">
        <v>4000</v>
      </c>
      <c r="O40" s="48">
        <v>0</v>
      </c>
      <c r="P40" s="337">
        <v>4000</v>
      </c>
      <c r="Q40" s="339">
        <f t="shared" si="2"/>
        <v>0</v>
      </c>
      <c r="R40" s="340"/>
    </row>
    <row r="41" spans="1:18" s="209" customFormat="1" ht="13.2" x14ac:dyDescent="0.3">
      <c r="A41" s="210">
        <v>18</v>
      </c>
      <c r="B41" s="211" t="s">
        <v>116</v>
      </c>
      <c r="C41" s="48">
        <v>0</v>
      </c>
      <c r="D41" s="337">
        <v>12000</v>
      </c>
      <c r="E41" s="338">
        <v>0</v>
      </c>
      <c r="F41" s="337">
        <v>12000</v>
      </c>
      <c r="G41" s="48">
        <v>0</v>
      </c>
      <c r="H41" s="337">
        <v>12000</v>
      </c>
      <c r="I41" s="48">
        <v>0</v>
      </c>
      <c r="J41" s="337">
        <v>12000</v>
      </c>
      <c r="K41" s="48">
        <v>0</v>
      </c>
      <c r="L41" s="337">
        <v>12000</v>
      </c>
      <c r="M41" s="48">
        <v>0</v>
      </c>
      <c r="N41" s="337">
        <v>12000</v>
      </c>
      <c r="O41" s="48">
        <v>0</v>
      </c>
      <c r="P41" s="337">
        <v>12000</v>
      </c>
      <c r="Q41" s="339">
        <f t="shared" si="2"/>
        <v>0</v>
      </c>
      <c r="R41" s="340"/>
    </row>
    <row r="42" spans="1:18" s="209" customFormat="1" ht="13.2" x14ac:dyDescent="0.3">
      <c r="A42" s="210">
        <v>19</v>
      </c>
      <c r="B42" s="211" t="s">
        <v>317</v>
      </c>
      <c r="C42" s="48">
        <v>0</v>
      </c>
      <c r="D42" s="337">
        <v>4000</v>
      </c>
      <c r="E42" s="338">
        <v>0</v>
      </c>
      <c r="F42" s="337">
        <v>4000</v>
      </c>
      <c r="G42" s="48">
        <v>0</v>
      </c>
      <c r="H42" s="337">
        <v>4000</v>
      </c>
      <c r="I42" s="48">
        <v>0</v>
      </c>
      <c r="J42" s="337">
        <v>4000</v>
      </c>
      <c r="K42" s="48">
        <v>0</v>
      </c>
      <c r="L42" s="337">
        <v>4000</v>
      </c>
      <c r="M42" s="48">
        <v>0</v>
      </c>
      <c r="N42" s="337">
        <v>4000</v>
      </c>
      <c r="O42" s="48">
        <v>0</v>
      </c>
      <c r="P42" s="337">
        <v>4000</v>
      </c>
      <c r="Q42" s="339">
        <f t="shared" si="2"/>
        <v>0</v>
      </c>
      <c r="R42" s="340"/>
    </row>
    <row r="43" spans="1:18" s="209" customFormat="1" ht="13.2" x14ac:dyDescent="0.3">
      <c r="A43" s="210">
        <v>20</v>
      </c>
      <c r="B43" s="211" t="s">
        <v>318</v>
      </c>
      <c r="C43" s="48">
        <v>0</v>
      </c>
      <c r="D43" s="337">
        <v>1500</v>
      </c>
      <c r="E43" s="48">
        <v>0</v>
      </c>
      <c r="F43" s="337">
        <v>1500</v>
      </c>
      <c r="G43" s="48">
        <v>0</v>
      </c>
      <c r="H43" s="337">
        <v>1500</v>
      </c>
      <c r="I43" s="48">
        <v>0</v>
      </c>
      <c r="J43" s="337">
        <v>1500</v>
      </c>
      <c r="K43" s="48">
        <v>0</v>
      </c>
      <c r="L43" s="337">
        <v>1500</v>
      </c>
      <c r="M43" s="48">
        <v>0</v>
      </c>
      <c r="N43" s="337">
        <v>1500</v>
      </c>
      <c r="O43" s="48">
        <v>0</v>
      </c>
      <c r="P43" s="337">
        <v>1500</v>
      </c>
      <c r="Q43" s="339">
        <f t="shared" si="2"/>
        <v>0</v>
      </c>
      <c r="R43" s="340"/>
    </row>
    <row r="44" spans="1:18" s="209" customFormat="1" ht="13.2" x14ac:dyDescent="0.3">
      <c r="A44" s="210">
        <v>21</v>
      </c>
      <c r="B44" s="211" t="s">
        <v>119</v>
      </c>
      <c r="C44" s="48">
        <v>0</v>
      </c>
      <c r="D44" s="337">
        <v>2500</v>
      </c>
      <c r="E44" s="48">
        <v>0</v>
      </c>
      <c r="F44" s="337">
        <v>2500</v>
      </c>
      <c r="G44" s="48">
        <v>0</v>
      </c>
      <c r="H44" s="337">
        <v>2500</v>
      </c>
      <c r="I44" s="48">
        <v>0</v>
      </c>
      <c r="J44" s="337">
        <v>2500</v>
      </c>
      <c r="K44" s="48">
        <v>0</v>
      </c>
      <c r="L44" s="337">
        <v>2500</v>
      </c>
      <c r="M44" s="48">
        <v>0</v>
      </c>
      <c r="N44" s="337">
        <v>2500</v>
      </c>
      <c r="O44" s="48">
        <v>0</v>
      </c>
      <c r="P44" s="337">
        <v>2500</v>
      </c>
      <c r="Q44" s="339">
        <f t="shared" si="1"/>
        <v>0</v>
      </c>
      <c r="R44" s="340"/>
    </row>
    <row r="45" spans="1:18" s="209" customFormat="1" ht="13.2" x14ac:dyDescent="0.3">
      <c r="A45" s="210">
        <v>22</v>
      </c>
      <c r="B45" s="211" t="s">
        <v>122</v>
      </c>
      <c r="C45" s="48">
        <v>0</v>
      </c>
      <c r="D45" s="337">
        <v>1500</v>
      </c>
      <c r="E45" s="48">
        <v>0</v>
      </c>
      <c r="F45" s="337">
        <v>1500</v>
      </c>
      <c r="G45" s="48">
        <v>0</v>
      </c>
      <c r="H45" s="337">
        <v>1500</v>
      </c>
      <c r="I45" s="48">
        <v>0</v>
      </c>
      <c r="J45" s="337">
        <v>1500</v>
      </c>
      <c r="K45" s="48">
        <v>0</v>
      </c>
      <c r="L45" s="337">
        <v>1500</v>
      </c>
      <c r="M45" s="48">
        <v>0</v>
      </c>
      <c r="N45" s="337">
        <v>1500</v>
      </c>
      <c r="O45" s="48">
        <v>0</v>
      </c>
      <c r="P45" s="337">
        <v>1500</v>
      </c>
      <c r="Q45" s="339">
        <f t="shared" si="1"/>
        <v>0</v>
      </c>
      <c r="R45" s="340"/>
    </row>
    <row r="46" spans="1:18" s="209" customFormat="1" ht="13.2" x14ac:dyDescent="0.3">
      <c r="A46" s="210">
        <v>23</v>
      </c>
      <c r="B46" s="211" t="s">
        <v>319</v>
      </c>
      <c r="C46" s="48">
        <v>0</v>
      </c>
      <c r="D46" s="337">
        <v>2500</v>
      </c>
      <c r="E46" s="48">
        <v>0</v>
      </c>
      <c r="F46" s="337">
        <v>2500</v>
      </c>
      <c r="G46" s="48">
        <v>0</v>
      </c>
      <c r="H46" s="337">
        <v>2500</v>
      </c>
      <c r="I46" s="48">
        <v>0</v>
      </c>
      <c r="J46" s="337">
        <v>2500</v>
      </c>
      <c r="K46" s="48">
        <v>0</v>
      </c>
      <c r="L46" s="337">
        <v>2500</v>
      </c>
      <c r="M46" s="48">
        <v>0</v>
      </c>
      <c r="N46" s="337">
        <v>2500</v>
      </c>
      <c r="O46" s="48">
        <v>0</v>
      </c>
      <c r="P46" s="337">
        <v>2500</v>
      </c>
      <c r="Q46" s="339">
        <f t="shared" si="1"/>
        <v>0</v>
      </c>
      <c r="R46" s="340"/>
    </row>
    <row r="47" spans="1:18" s="209" customFormat="1" ht="13.2" x14ac:dyDescent="0.3">
      <c r="A47" s="210">
        <v>24</v>
      </c>
      <c r="B47" s="211" t="s">
        <v>320</v>
      </c>
      <c r="C47" s="48">
        <v>0</v>
      </c>
      <c r="D47" s="337">
        <v>4000</v>
      </c>
      <c r="E47" s="48">
        <v>0</v>
      </c>
      <c r="F47" s="337">
        <v>4000</v>
      </c>
      <c r="G47" s="48">
        <v>0</v>
      </c>
      <c r="H47" s="337">
        <v>4000</v>
      </c>
      <c r="I47" s="48">
        <v>0</v>
      </c>
      <c r="J47" s="337">
        <v>4000</v>
      </c>
      <c r="K47" s="48">
        <v>0</v>
      </c>
      <c r="L47" s="337">
        <v>4000</v>
      </c>
      <c r="M47" s="48">
        <v>0</v>
      </c>
      <c r="N47" s="337">
        <v>4000</v>
      </c>
      <c r="O47" s="48">
        <v>0</v>
      </c>
      <c r="P47" s="337">
        <v>4000</v>
      </c>
      <c r="Q47" s="339">
        <f>SUM(C47*D47,E47*F47,G47*H47,I47*J47,K47*L47,M47*N47,O47*P47)</f>
        <v>0</v>
      </c>
      <c r="R47" s="340"/>
    </row>
    <row r="48" spans="1:18" s="319" customFormat="1" ht="21" customHeight="1" x14ac:dyDescent="0.3">
      <c r="A48" s="320"/>
      <c r="B48" s="321" t="s">
        <v>70</v>
      </c>
      <c r="C48" s="326" t="s">
        <v>82</v>
      </c>
      <c r="D48" s="322">
        <f>SUMPRODUCT(C12:C22,D12:D22)+SUMPRODUCT(C24:C47,D24:D47)</f>
        <v>0</v>
      </c>
      <c r="E48" s="326" t="s">
        <v>64</v>
      </c>
      <c r="F48" s="322">
        <f>SUMPRODUCT(E12:E22,F12:F22)+SUMPRODUCT(E24:E47,F24:F47)</f>
        <v>0</v>
      </c>
      <c r="G48" s="326" t="s">
        <v>65</v>
      </c>
      <c r="H48" s="322">
        <f t="shared" ref="H48" si="3">SUMPRODUCT(G12:G22,H12:H22)+SUMPRODUCT(G24:G47,H24:H47)</f>
        <v>0</v>
      </c>
      <c r="I48" s="326" t="s">
        <v>66</v>
      </c>
      <c r="J48" s="322">
        <f t="shared" ref="J48" si="4">SUMPRODUCT(I12:I22,J12:J22)+SUMPRODUCT(I24:I47,J24:J47)</f>
        <v>0</v>
      </c>
      <c r="K48" s="326" t="s">
        <v>67</v>
      </c>
      <c r="L48" s="322">
        <f t="shared" ref="L48" si="5">SUMPRODUCT(K12:K22,L12:L22)+SUMPRODUCT(K24:K47,L24:L47)</f>
        <v>0</v>
      </c>
      <c r="M48" s="326" t="s">
        <v>68</v>
      </c>
      <c r="N48" s="322">
        <f t="shared" ref="N48" si="6">SUMPRODUCT(M12:M22,N12:N22)+SUMPRODUCT(M24:M47,N24:N47)</f>
        <v>0</v>
      </c>
      <c r="O48" s="326" t="s">
        <v>69</v>
      </c>
      <c r="P48" s="322">
        <f>SUMPRODUCT(O12:O22,P12:P22)+SUMPRODUCT(O24:O47,P24:P47)</f>
        <v>0</v>
      </c>
      <c r="Q48" s="321" t="s">
        <v>302</v>
      </c>
      <c r="R48" s="322">
        <f>SUM(Q12:Q22,Q24:Q47)</f>
        <v>0</v>
      </c>
    </row>
    <row r="49" spans="1:15" s="213" customFormat="1" ht="21.75" customHeight="1" x14ac:dyDescent="0.25">
      <c r="A49" s="164"/>
      <c r="B49" s="164"/>
      <c r="C49" s="327"/>
      <c r="D49" s="164"/>
      <c r="E49" s="212"/>
      <c r="F49" s="212"/>
      <c r="G49" s="212"/>
      <c r="H49" s="212"/>
      <c r="I49" s="212"/>
      <c r="J49" s="207"/>
      <c r="K49" s="327"/>
      <c r="L49" s="164"/>
      <c r="M49" s="335"/>
      <c r="O49" s="335"/>
    </row>
    <row r="50" spans="1:15" s="213" customFormat="1" ht="13.2" x14ac:dyDescent="0.25">
      <c r="A50" s="214"/>
      <c r="B50" s="214"/>
      <c r="C50" s="327"/>
      <c r="D50" s="164"/>
      <c r="E50" s="327"/>
      <c r="F50" s="164"/>
      <c r="G50" s="327"/>
      <c r="H50" s="164"/>
      <c r="I50" s="327"/>
      <c r="J50" s="207"/>
      <c r="K50" s="327"/>
      <c r="L50" s="164"/>
      <c r="M50" s="335"/>
      <c r="O50" s="335"/>
    </row>
    <row r="51" spans="1:15" ht="13.2" x14ac:dyDescent="0.25">
      <c r="A51" s="42"/>
      <c r="B51" s="42"/>
      <c r="C51" s="328"/>
      <c r="D51" s="42"/>
      <c r="E51" s="328"/>
      <c r="F51" s="42"/>
      <c r="G51" s="328"/>
      <c r="H51" s="42"/>
      <c r="I51" s="328"/>
      <c r="J51" s="207"/>
      <c r="K51" s="328"/>
      <c r="L51" s="42"/>
    </row>
    <row r="52" spans="1:15" ht="13.2" hidden="1" x14ac:dyDescent="0.25">
      <c r="A52" s="42"/>
      <c r="B52" s="42"/>
      <c r="C52" s="328"/>
      <c r="D52" s="42"/>
      <c r="E52" s="328"/>
      <c r="F52" s="42"/>
      <c r="G52" s="328"/>
      <c r="H52" s="42"/>
      <c r="I52" s="328"/>
      <c r="J52" s="164"/>
      <c r="K52" s="328"/>
      <c r="L52" s="42"/>
    </row>
    <row r="53" spans="1:15" ht="13.2" hidden="1" x14ac:dyDescent="0.25">
      <c r="A53" s="42"/>
      <c r="B53" s="42"/>
      <c r="C53" s="328"/>
      <c r="D53" s="42"/>
      <c r="E53" s="328"/>
      <c r="F53" s="42"/>
      <c r="G53" s="328"/>
      <c r="H53" s="42"/>
      <c r="I53" s="328"/>
      <c r="J53" s="42"/>
      <c r="K53" s="328"/>
      <c r="L53" s="42"/>
    </row>
    <row r="54" spans="1:15" ht="13.2" hidden="1" x14ac:dyDescent="0.25">
      <c r="A54" s="42"/>
      <c r="B54" s="42"/>
      <c r="C54" s="328"/>
      <c r="D54" s="42"/>
      <c r="E54" s="328"/>
      <c r="F54" s="42"/>
      <c r="G54" s="328"/>
      <c r="H54" s="42"/>
      <c r="I54" s="328"/>
      <c r="J54" s="42"/>
      <c r="K54" s="328"/>
      <c r="L54" s="42"/>
    </row>
    <row r="55" spans="1:15" ht="13.2" hidden="1" x14ac:dyDescent="0.25">
      <c r="A55" s="42"/>
      <c r="B55" s="42"/>
      <c r="C55" s="328"/>
      <c r="D55" s="42"/>
      <c r="E55" s="328"/>
      <c r="F55" s="42"/>
      <c r="G55" s="328"/>
      <c r="H55" s="42"/>
      <c r="I55" s="328"/>
      <c r="J55" s="42"/>
      <c r="K55" s="328"/>
      <c r="L55" s="42"/>
    </row>
    <row r="56" spans="1:15" ht="13.2" hidden="1" x14ac:dyDescent="0.25">
      <c r="A56" s="42"/>
      <c r="B56" s="42"/>
      <c r="C56" s="328"/>
      <c r="D56" s="42"/>
      <c r="E56" s="328"/>
      <c r="F56" s="42"/>
      <c r="G56" s="328"/>
      <c r="H56" s="42"/>
      <c r="I56" s="328"/>
      <c r="J56" s="42"/>
      <c r="K56" s="328"/>
      <c r="L56" s="42"/>
    </row>
    <row r="57" spans="1:15" ht="13.2" hidden="1" x14ac:dyDescent="0.25">
      <c r="A57" s="42"/>
      <c r="B57" s="42"/>
      <c r="C57" s="328"/>
      <c r="D57" s="42"/>
      <c r="E57" s="328"/>
      <c r="F57" s="42"/>
      <c r="G57" s="328"/>
      <c r="H57" s="42"/>
      <c r="I57" s="328"/>
      <c r="J57" s="42"/>
      <c r="K57" s="328"/>
      <c r="L57" s="42"/>
    </row>
    <row r="58" spans="1:15" ht="13.2" hidden="1" x14ac:dyDescent="0.25">
      <c r="A58" s="42"/>
      <c r="B58" s="42"/>
      <c r="C58" s="328"/>
      <c r="D58" s="42"/>
      <c r="E58" s="328"/>
      <c r="F58" s="42"/>
      <c r="G58" s="328"/>
      <c r="H58" s="42"/>
      <c r="I58" s="328"/>
      <c r="J58" s="42"/>
      <c r="K58" s="328"/>
      <c r="L58" s="42"/>
    </row>
    <row r="59" spans="1:15" ht="13.2" hidden="1" x14ac:dyDescent="0.25">
      <c r="A59" s="42"/>
      <c r="B59" s="42"/>
      <c r="C59" s="328"/>
      <c r="D59" s="42"/>
      <c r="E59" s="328"/>
      <c r="F59" s="42"/>
      <c r="G59" s="328"/>
      <c r="H59" s="42"/>
      <c r="I59" s="328"/>
      <c r="J59" s="42"/>
      <c r="K59" s="328"/>
      <c r="L59" s="42"/>
    </row>
    <row r="60" spans="1:15" ht="13.2" hidden="1" x14ac:dyDescent="0.25">
      <c r="A60" s="42"/>
      <c r="B60" s="42"/>
      <c r="C60" s="328"/>
      <c r="D60" s="42"/>
      <c r="E60" s="328"/>
      <c r="F60" s="42"/>
      <c r="G60" s="328"/>
      <c r="H60" s="42"/>
      <c r="I60" s="328"/>
      <c r="J60" s="42"/>
      <c r="K60" s="328"/>
      <c r="L60" s="42"/>
    </row>
    <row r="61" spans="1:15" ht="13.2" hidden="1" x14ac:dyDescent="0.25">
      <c r="A61" s="42"/>
      <c r="B61" s="42"/>
      <c r="C61" s="328"/>
      <c r="D61" s="42"/>
      <c r="E61" s="328"/>
      <c r="F61" s="42"/>
      <c r="G61" s="328"/>
      <c r="H61" s="42"/>
      <c r="I61" s="328"/>
      <c r="J61" s="42"/>
      <c r="K61" s="328"/>
      <c r="L61" s="42"/>
    </row>
    <row r="62" spans="1:15" ht="13.2" hidden="1" x14ac:dyDescent="0.25">
      <c r="A62" s="42"/>
      <c r="B62" s="42"/>
      <c r="C62" s="328"/>
      <c r="D62" s="42"/>
      <c r="E62" s="328"/>
      <c r="F62" s="42"/>
      <c r="G62" s="328"/>
      <c r="H62" s="42"/>
      <c r="I62" s="328"/>
      <c r="J62" s="42"/>
      <c r="K62" s="328"/>
      <c r="L62" s="42"/>
    </row>
    <row r="63" spans="1:15" ht="13.2" hidden="1" x14ac:dyDescent="0.25">
      <c r="A63" s="42"/>
      <c r="B63" s="42"/>
      <c r="C63" s="328"/>
      <c r="D63" s="42"/>
      <c r="E63" s="328"/>
      <c r="F63" s="42"/>
      <c r="G63" s="328"/>
      <c r="H63" s="42"/>
      <c r="I63" s="328"/>
      <c r="J63" s="42"/>
    </row>
    <row r="64" spans="1:15" ht="13.2" hidden="1" x14ac:dyDescent="0.25">
      <c r="A64" s="42"/>
      <c r="B64" s="42"/>
      <c r="C64" s="328"/>
      <c r="D64" s="42"/>
      <c r="E64" s="328"/>
      <c r="F64" s="42"/>
      <c r="G64" s="328"/>
      <c r="H64" s="42"/>
      <c r="I64" s="328"/>
      <c r="J64" s="42"/>
    </row>
    <row r="65" spans="1:10" ht="13.2" hidden="1" x14ac:dyDescent="0.25">
      <c r="A65" s="42"/>
      <c r="B65" s="42"/>
      <c r="C65" s="328"/>
      <c r="D65" s="42"/>
      <c r="E65" s="328"/>
      <c r="F65" s="42"/>
      <c r="G65" s="328"/>
      <c r="H65" s="42"/>
      <c r="I65" s="328"/>
      <c r="J65" s="42"/>
    </row>
    <row r="66" spans="1:10" ht="13.2" hidden="1" x14ac:dyDescent="0.25">
      <c r="A66" s="42"/>
      <c r="B66" s="42"/>
      <c r="C66" s="328"/>
      <c r="D66" s="42"/>
      <c r="E66" s="328"/>
      <c r="F66" s="42"/>
      <c r="G66" s="328"/>
      <c r="H66" s="42"/>
      <c r="I66" s="328"/>
      <c r="J66" s="42"/>
    </row>
    <row r="67" spans="1:10" ht="13.2" hidden="1" x14ac:dyDescent="0.25">
      <c r="A67" s="42"/>
      <c r="B67" s="42"/>
      <c r="C67" s="328"/>
      <c r="D67" s="42"/>
      <c r="E67" s="328"/>
      <c r="F67" s="42"/>
      <c r="G67" s="328"/>
      <c r="H67" s="42"/>
      <c r="I67" s="328"/>
      <c r="J67" s="42"/>
    </row>
    <row r="68" spans="1:10" ht="13.2" hidden="1" x14ac:dyDescent="0.25">
      <c r="A68" s="42"/>
      <c r="B68" s="42"/>
      <c r="C68" s="328"/>
      <c r="D68" s="42"/>
      <c r="E68" s="328"/>
      <c r="F68" s="42"/>
      <c r="G68" s="328"/>
      <c r="H68" s="42"/>
      <c r="I68" s="328"/>
      <c r="J68" s="42"/>
    </row>
    <row r="69" spans="1:10" ht="13.2" hidden="1" x14ac:dyDescent="0.25">
      <c r="A69" s="42"/>
      <c r="B69" s="42"/>
      <c r="C69" s="328"/>
      <c r="D69" s="42"/>
      <c r="E69" s="328"/>
      <c r="F69" s="42"/>
      <c r="G69" s="328"/>
      <c r="H69" s="42"/>
      <c r="I69" s="328"/>
      <c r="J69" s="42"/>
    </row>
    <row r="70" spans="1:10" ht="13.2" hidden="1" x14ac:dyDescent="0.25">
      <c r="A70" s="42"/>
      <c r="B70" s="42"/>
      <c r="C70" s="328"/>
      <c r="D70" s="42"/>
      <c r="E70" s="328"/>
      <c r="F70" s="42"/>
      <c r="G70" s="328"/>
      <c r="H70" s="42"/>
      <c r="I70" s="328"/>
      <c r="J70" s="42"/>
    </row>
    <row r="71" spans="1:10" ht="13.2" hidden="1" x14ac:dyDescent="0.25">
      <c r="A71" s="42"/>
      <c r="B71" s="42"/>
      <c r="C71" s="328"/>
      <c r="D71" s="42"/>
      <c r="E71" s="328"/>
      <c r="F71" s="42"/>
      <c r="G71" s="328"/>
      <c r="H71" s="42"/>
      <c r="I71" s="328"/>
      <c r="J71" s="42"/>
    </row>
    <row r="72" spans="1:10" ht="13.2" hidden="1" x14ac:dyDescent="0.25">
      <c r="A72" s="42"/>
      <c r="B72" s="42"/>
      <c r="C72" s="328"/>
      <c r="D72" s="42"/>
      <c r="E72" s="328"/>
      <c r="F72" s="42"/>
      <c r="G72" s="328"/>
      <c r="H72" s="42"/>
      <c r="I72" s="328"/>
      <c r="J72" s="42"/>
    </row>
    <row r="73" spans="1:10" ht="13.2" hidden="1" x14ac:dyDescent="0.25">
      <c r="A73" s="42"/>
      <c r="B73" s="42"/>
      <c r="C73" s="328"/>
      <c r="D73" s="42"/>
      <c r="E73" s="328"/>
      <c r="F73" s="42"/>
      <c r="G73" s="328"/>
      <c r="H73" s="42"/>
      <c r="I73" s="328"/>
      <c r="J73" s="42"/>
    </row>
    <row r="74" spans="1:10" ht="13.2" hidden="1" x14ac:dyDescent="0.25">
      <c r="A74" s="42"/>
      <c r="B74" s="42"/>
      <c r="C74" s="328"/>
      <c r="D74" s="42"/>
      <c r="E74" s="328"/>
      <c r="F74" s="42"/>
      <c r="G74" s="328"/>
      <c r="H74" s="42"/>
      <c r="I74" s="328"/>
      <c r="J74" s="42"/>
    </row>
    <row r="75" spans="1:10" ht="13.2" hidden="1" x14ac:dyDescent="0.25">
      <c r="A75" s="42"/>
      <c r="B75" s="42"/>
      <c r="C75" s="328"/>
      <c r="D75" s="42"/>
      <c r="E75" s="328"/>
      <c r="F75" s="42"/>
      <c r="G75" s="328"/>
      <c r="H75" s="42"/>
      <c r="I75" s="328"/>
      <c r="J75" s="42"/>
    </row>
    <row r="76" spans="1:10" ht="13.2" hidden="1" x14ac:dyDescent="0.25">
      <c r="A76" s="42"/>
      <c r="B76" s="42"/>
      <c r="C76" s="328"/>
      <c r="D76" s="42"/>
      <c r="E76" s="328"/>
      <c r="F76" s="42"/>
      <c r="G76" s="328"/>
      <c r="H76" s="42"/>
      <c r="I76" s="328"/>
      <c r="J76" s="42"/>
    </row>
    <row r="77" spans="1:10" ht="13.2" hidden="1" x14ac:dyDescent="0.25">
      <c r="A77" s="42"/>
      <c r="B77" s="42"/>
      <c r="C77" s="328"/>
      <c r="D77" s="42"/>
      <c r="E77" s="328"/>
      <c r="F77" s="42"/>
      <c r="G77" s="328"/>
      <c r="H77" s="42"/>
      <c r="I77" s="328"/>
      <c r="J77" s="42"/>
    </row>
    <row r="78" spans="1:10" ht="13.2" hidden="1" x14ac:dyDescent="0.25">
      <c r="A78" s="42"/>
      <c r="B78" s="42"/>
      <c r="C78" s="328"/>
      <c r="D78" s="42"/>
      <c r="E78" s="328"/>
      <c r="F78" s="42"/>
      <c r="G78" s="328"/>
      <c r="H78" s="42"/>
      <c r="I78" s="328"/>
      <c r="J78" s="42"/>
    </row>
    <row r="79" spans="1:10" ht="13.2" hidden="1" x14ac:dyDescent="0.25">
      <c r="C79" s="329"/>
      <c r="D79" s="200"/>
      <c r="E79" s="329"/>
      <c r="F79" s="200"/>
      <c r="G79" s="329"/>
      <c r="H79" s="200"/>
      <c r="I79" s="329"/>
    </row>
    <row r="80" spans="1:10" ht="13.2" hidden="1" x14ac:dyDescent="0.25">
      <c r="C80" s="329"/>
      <c r="D80" s="200"/>
      <c r="E80" s="329"/>
      <c r="F80" s="200"/>
      <c r="G80" s="329"/>
      <c r="H80" s="200"/>
      <c r="I80" s="329"/>
    </row>
    <row r="81" spans="3:9" ht="13.2" hidden="1" x14ac:dyDescent="0.25">
      <c r="C81" s="329"/>
      <c r="D81" s="200"/>
      <c r="E81" s="329"/>
      <c r="F81" s="200"/>
      <c r="G81" s="329"/>
      <c r="H81" s="200"/>
      <c r="I81" s="329"/>
    </row>
    <row r="82" spans="3:9" ht="13.2" hidden="1" x14ac:dyDescent="0.25">
      <c r="C82" s="329"/>
      <c r="D82" s="200"/>
      <c r="E82" s="329"/>
      <c r="F82" s="200"/>
      <c r="G82" s="329"/>
      <c r="H82" s="200"/>
      <c r="I82" s="329"/>
    </row>
    <row r="83" spans="3:9" ht="13.2" hidden="1" x14ac:dyDescent="0.25">
      <c r="C83" s="329"/>
      <c r="D83" s="200"/>
      <c r="E83" s="329"/>
      <c r="F83" s="200"/>
      <c r="G83" s="329"/>
      <c r="H83" s="200"/>
      <c r="I83" s="329"/>
    </row>
    <row r="84" spans="3:9" ht="13.2" hidden="1" x14ac:dyDescent="0.25">
      <c r="C84" s="329"/>
      <c r="D84" s="200"/>
      <c r="E84" s="329"/>
      <c r="F84" s="200"/>
      <c r="G84" s="329"/>
      <c r="H84" s="200"/>
      <c r="I84" s="329"/>
    </row>
    <row r="85" spans="3:9" ht="13.2" hidden="1" x14ac:dyDescent="0.25">
      <c r="C85" s="329"/>
      <c r="D85" s="200"/>
      <c r="E85" s="329"/>
      <c r="F85" s="200"/>
      <c r="G85" s="329"/>
      <c r="H85" s="200"/>
      <c r="I85" s="329"/>
    </row>
    <row r="86" spans="3:9" ht="13.2" hidden="1" x14ac:dyDescent="0.25">
      <c r="C86" s="329"/>
      <c r="D86" s="200"/>
      <c r="E86" s="329"/>
      <c r="F86" s="200"/>
      <c r="G86" s="329"/>
      <c r="H86" s="200"/>
      <c r="I86" s="329"/>
    </row>
    <row r="87" spans="3:9" ht="13.2" hidden="1" x14ac:dyDescent="0.25">
      <c r="C87" s="329"/>
      <c r="D87" s="200"/>
      <c r="E87" s="329"/>
      <c r="F87" s="200"/>
      <c r="G87" s="329"/>
      <c r="H87" s="200"/>
      <c r="I87" s="329"/>
    </row>
    <row r="88" spans="3:9" ht="13.2" hidden="1" x14ac:dyDescent="0.25">
      <c r="C88" s="329"/>
      <c r="D88" s="200"/>
      <c r="E88" s="329"/>
      <c r="F88" s="200"/>
      <c r="G88" s="329"/>
      <c r="H88" s="200"/>
      <c r="I88" s="329"/>
    </row>
    <row r="89" spans="3:9" ht="13.2" hidden="1" x14ac:dyDescent="0.25">
      <c r="C89" s="329"/>
      <c r="D89" s="200"/>
      <c r="E89" s="329"/>
      <c r="F89" s="200"/>
      <c r="G89" s="329"/>
      <c r="H89" s="200"/>
      <c r="I89" s="329"/>
    </row>
    <row r="90" spans="3:9" ht="13.2" hidden="1" x14ac:dyDescent="0.25">
      <c r="C90" s="329"/>
      <c r="D90" s="200"/>
      <c r="E90" s="329"/>
      <c r="F90" s="200"/>
      <c r="G90" s="329"/>
      <c r="H90" s="200"/>
      <c r="I90" s="329"/>
    </row>
    <row r="91" spans="3:9" ht="13.2" hidden="1" x14ac:dyDescent="0.25">
      <c r="C91" s="329"/>
      <c r="D91" s="200"/>
      <c r="E91" s="329"/>
      <c r="F91" s="200"/>
      <c r="G91" s="329"/>
      <c r="H91" s="200"/>
      <c r="I91" s="329"/>
    </row>
    <row r="92" spans="3:9" ht="13.2" hidden="1" x14ac:dyDescent="0.25">
      <c r="C92" s="329"/>
      <c r="D92" s="200"/>
      <c r="E92" s="329"/>
      <c r="F92" s="200"/>
      <c r="G92" s="329"/>
      <c r="H92" s="200"/>
      <c r="I92" s="329"/>
    </row>
    <row r="93" spans="3:9" ht="13.2" hidden="1" x14ac:dyDescent="0.25">
      <c r="C93" s="329"/>
      <c r="D93" s="200"/>
      <c r="E93" s="329"/>
      <c r="F93" s="200"/>
      <c r="G93" s="329"/>
      <c r="H93" s="200"/>
      <c r="I93" s="329"/>
    </row>
    <row r="94" spans="3:9" ht="13.2" hidden="1" x14ac:dyDescent="0.25">
      <c r="C94" s="329"/>
      <c r="D94" s="200"/>
      <c r="E94" s="329"/>
      <c r="F94" s="200"/>
      <c r="G94" s="329"/>
      <c r="H94" s="200"/>
      <c r="I94" s="329"/>
    </row>
    <row r="95" spans="3:9" ht="13.2" hidden="1" x14ac:dyDescent="0.25">
      <c r="C95" s="329"/>
      <c r="D95" s="200"/>
      <c r="E95" s="329"/>
      <c r="F95" s="200"/>
      <c r="G95" s="329"/>
      <c r="H95" s="200"/>
      <c r="I95" s="329"/>
    </row>
    <row r="96" spans="3:9" ht="13.2" hidden="1" x14ac:dyDescent="0.25">
      <c r="C96" s="329"/>
      <c r="D96" s="200"/>
      <c r="E96" s="329"/>
      <c r="F96" s="200"/>
      <c r="G96" s="329"/>
      <c r="H96" s="200"/>
      <c r="I96" s="329"/>
    </row>
    <row r="97" spans="3:9" ht="13.2" hidden="1" x14ac:dyDescent="0.25">
      <c r="C97" s="329"/>
      <c r="D97" s="200"/>
      <c r="E97" s="329"/>
      <c r="F97" s="200"/>
      <c r="G97" s="329"/>
      <c r="H97" s="200"/>
      <c r="I97" s="329"/>
    </row>
    <row r="98" spans="3:9" ht="13.2" hidden="1" x14ac:dyDescent="0.25">
      <c r="C98" s="329"/>
      <c r="D98" s="200"/>
      <c r="E98" s="329"/>
      <c r="F98" s="200"/>
      <c r="G98" s="329"/>
      <c r="H98" s="200"/>
      <c r="I98" s="329"/>
    </row>
    <row r="99" spans="3:9" ht="13.2" hidden="1" x14ac:dyDescent="0.25">
      <c r="C99" s="329"/>
      <c r="D99" s="200"/>
      <c r="E99" s="329"/>
      <c r="F99" s="200"/>
      <c r="G99" s="329"/>
      <c r="H99" s="200"/>
      <c r="I99" s="329"/>
    </row>
    <row r="100" spans="3:9" ht="13.2" hidden="1" x14ac:dyDescent="0.25">
      <c r="C100" s="329"/>
      <c r="D100" s="200"/>
      <c r="E100" s="329"/>
      <c r="F100" s="200"/>
      <c r="G100" s="329"/>
      <c r="H100" s="200"/>
      <c r="I100" s="329"/>
    </row>
    <row r="101" spans="3:9" ht="13.2" hidden="1" x14ac:dyDescent="0.25">
      <c r="C101" s="329"/>
      <c r="D101" s="200"/>
      <c r="E101" s="329"/>
      <c r="F101" s="200"/>
      <c r="G101" s="329"/>
      <c r="H101" s="200"/>
      <c r="I101" s="329"/>
    </row>
    <row r="102" spans="3:9" ht="13.2" hidden="1" x14ac:dyDescent="0.25">
      <c r="C102" s="329"/>
      <c r="D102" s="200"/>
      <c r="E102" s="329"/>
      <c r="F102" s="200"/>
      <c r="G102" s="329"/>
      <c r="H102" s="200"/>
      <c r="I102" s="329"/>
    </row>
    <row r="103" spans="3:9" ht="13.2" hidden="1" x14ac:dyDescent="0.25">
      <c r="C103" s="329"/>
      <c r="D103" s="200"/>
      <c r="E103" s="329"/>
      <c r="F103" s="200"/>
      <c r="G103" s="329"/>
      <c r="H103" s="200"/>
      <c r="I103" s="329"/>
    </row>
    <row r="104" spans="3:9" ht="13.2" hidden="1" x14ac:dyDescent="0.25">
      <c r="C104" s="329"/>
      <c r="D104" s="200"/>
      <c r="E104" s="329"/>
      <c r="F104" s="200"/>
      <c r="G104" s="329"/>
      <c r="H104" s="200"/>
      <c r="I104" s="329"/>
    </row>
    <row r="105" spans="3:9" ht="13.2" hidden="1" x14ac:dyDescent="0.25">
      <c r="C105" s="329"/>
      <c r="D105" s="200"/>
      <c r="E105" s="329"/>
      <c r="F105" s="200"/>
      <c r="G105" s="329"/>
      <c r="H105" s="200"/>
      <c r="I105" s="329"/>
    </row>
    <row r="106" spans="3:9" ht="13.2" hidden="1" x14ac:dyDescent="0.25">
      <c r="C106" s="329"/>
      <c r="D106" s="200"/>
      <c r="E106" s="329"/>
      <c r="F106" s="200"/>
      <c r="G106" s="329"/>
      <c r="H106" s="200"/>
      <c r="I106" s="329"/>
    </row>
    <row r="107" spans="3:9" ht="13.2" hidden="1" x14ac:dyDescent="0.25">
      <c r="C107" s="329"/>
      <c r="D107" s="200"/>
      <c r="E107" s="329"/>
      <c r="F107" s="200"/>
      <c r="G107" s="329"/>
      <c r="H107" s="200"/>
      <c r="I107" s="329"/>
    </row>
    <row r="108" spans="3:9" ht="13.2" hidden="1" x14ac:dyDescent="0.25">
      <c r="C108" s="329"/>
      <c r="D108" s="200"/>
      <c r="E108" s="329"/>
      <c r="F108" s="200"/>
      <c r="G108" s="329"/>
      <c r="H108" s="200"/>
      <c r="I108" s="329"/>
    </row>
    <row r="109" spans="3:9" ht="13.2" hidden="1" x14ac:dyDescent="0.25">
      <c r="C109" s="329"/>
      <c r="D109" s="200"/>
      <c r="E109" s="329"/>
      <c r="F109" s="200"/>
      <c r="G109" s="329"/>
      <c r="H109" s="200"/>
      <c r="I109" s="329"/>
    </row>
    <row r="110" spans="3:9" ht="13.2" hidden="1" x14ac:dyDescent="0.25">
      <c r="C110" s="329"/>
      <c r="D110" s="200"/>
      <c r="E110" s="329"/>
      <c r="F110" s="200"/>
      <c r="G110" s="329"/>
      <c r="H110" s="200"/>
      <c r="I110" s="329"/>
    </row>
    <row r="111" spans="3:9" ht="13.2" hidden="1" x14ac:dyDescent="0.25">
      <c r="C111" s="328"/>
      <c r="D111" s="42"/>
      <c r="E111" s="328"/>
      <c r="F111" s="42"/>
      <c r="G111" s="328"/>
      <c r="H111" s="42"/>
      <c r="I111" s="328"/>
    </row>
    <row r="112" spans="3:9" ht="13.2" hidden="1" x14ac:dyDescent="0.25">
      <c r="C112" s="328"/>
      <c r="D112" s="42"/>
      <c r="E112" s="328"/>
      <c r="F112" s="42"/>
      <c r="G112" s="328"/>
      <c r="H112" s="42"/>
      <c r="I112" s="328"/>
    </row>
    <row r="113" spans="3:9" ht="13.2" hidden="1" x14ac:dyDescent="0.25">
      <c r="C113" s="328"/>
      <c r="D113" s="42"/>
      <c r="E113" s="328"/>
      <c r="F113" s="42"/>
      <c r="G113" s="328"/>
      <c r="H113" s="42"/>
      <c r="I113" s="328"/>
    </row>
    <row r="114" spans="3:9" ht="13.2" hidden="1" x14ac:dyDescent="0.25">
      <c r="C114" s="330"/>
      <c r="D114" s="208"/>
      <c r="E114" s="330"/>
      <c r="F114" s="208"/>
      <c r="G114" s="330"/>
      <c r="H114" s="208"/>
      <c r="I114" s="330"/>
    </row>
    <row r="115" spans="3:9" ht="13.2" hidden="1" x14ac:dyDescent="0.25">
      <c r="C115" s="330"/>
      <c r="D115" s="208"/>
      <c r="E115" s="330"/>
      <c r="F115" s="208"/>
      <c r="G115" s="330"/>
      <c r="H115" s="208"/>
      <c r="I115" s="330"/>
    </row>
    <row r="116" spans="3:9" ht="12.75" hidden="1" customHeight="1" x14ac:dyDescent="0.25">
      <c r="C116" s="331"/>
      <c r="D116" s="7"/>
      <c r="E116" s="331"/>
      <c r="F116" s="7"/>
      <c r="G116" s="331"/>
      <c r="H116" s="7"/>
      <c r="I116" s="331"/>
    </row>
  </sheetData>
  <sheetProtection algorithmName="SHA-512" hashValue="mywKZAdUT5OrrubdYxWBnXPuFR648fmE3hG4J18wbL8eW2T7jL4IqfOpQlxdCA5CZf0sEZBdobnjhfwsDpZ1GQ==" saltValue="qnCzRriZFJvayCsUKL+OVQ==" spinCount="100000" sheet="1" objects="1" scenarios="1"/>
  <mergeCells count="55">
    <mergeCell ref="Q27:R27"/>
    <mergeCell ref="Q28:R28"/>
    <mergeCell ref="Q29:R29"/>
    <mergeCell ref="Q30:R30"/>
    <mergeCell ref="Q19:R19"/>
    <mergeCell ref="Q47:R47"/>
    <mergeCell ref="Q43:R43"/>
    <mergeCell ref="Q31:R31"/>
    <mergeCell ref="Q32:R32"/>
    <mergeCell ref="Q33:R33"/>
    <mergeCell ref="Q34:R34"/>
    <mergeCell ref="Q44:R44"/>
    <mergeCell ref="Q45:R45"/>
    <mergeCell ref="Q46:R46"/>
    <mergeCell ref="Q14:R14"/>
    <mergeCell ref="Q15:R15"/>
    <mergeCell ref="Q16:R16"/>
    <mergeCell ref="Q17:R17"/>
    <mergeCell ref="Q18:R18"/>
    <mergeCell ref="Q26:R26"/>
    <mergeCell ref="Q20:R20"/>
    <mergeCell ref="Q21:R21"/>
    <mergeCell ref="Q22:R22"/>
    <mergeCell ref="Q24:R24"/>
    <mergeCell ref="Q25:R25"/>
    <mergeCell ref="C6:D6"/>
    <mergeCell ref="A8:R8"/>
    <mergeCell ref="A9:A10"/>
    <mergeCell ref="B9:B10"/>
    <mergeCell ref="C9:D9"/>
    <mergeCell ref="E9:F9"/>
    <mergeCell ref="G9:H9"/>
    <mergeCell ref="I9:J9"/>
    <mergeCell ref="K9:L9"/>
    <mergeCell ref="Q40:R40"/>
    <mergeCell ref="Q41:R41"/>
    <mergeCell ref="Q42:R42"/>
    <mergeCell ref="A1:B1"/>
    <mergeCell ref="C1:I1"/>
    <mergeCell ref="A2:B2"/>
    <mergeCell ref="A3:I3"/>
    <mergeCell ref="A4:I4"/>
    <mergeCell ref="K4:M4"/>
    <mergeCell ref="M9:N9"/>
    <mergeCell ref="O9:P9"/>
    <mergeCell ref="Q9:R10"/>
    <mergeCell ref="C11:R11"/>
    <mergeCell ref="Q12:R12"/>
    <mergeCell ref="Q13:R13"/>
    <mergeCell ref="A6:B6"/>
    <mergeCell ref="Q35:R35"/>
    <mergeCell ref="Q36:R36"/>
    <mergeCell ref="Q37:R37"/>
    <mergeCell ref="Q38:R38"/>
    <mergeCell ref="Q39:R39"/>
  </mergeCells>
  <conditionalFormatting sqref="C43:P43 C44:Q47">
    <cfRule type="expression" dxfId="6" priority="2">
      <formula>0</formula>
    </cfRule>
  </conditionalFormatting>
  <conditionalFormatting sqref="C12:Q22">
    <cfRule type="expression" dxfId="5" priority="4">
      <formula>0</formula>
    </cfRule>
  </conditionalFormatting>
  <conditionalFormatting sqref="C24:Q26 Q27:Q43 C27:P42">
    <cfRule type="expression" dxfId="4" priority="1">
      <formula>0</formula>
    </cfRule>
  </conditionalFormatting>
  <pageMargins left="0.7" right="0.7" top="0.75" bottom="0.75" header="0.3" footer="0.3"/>
  <pageSetup scale="91"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1DE6CF-C27E-4A1B-AC91-5D19FB2C953F}">
  <dimension ref="A1:AI145"/>
  <sheetViews>
    <sheetView zoomScale="85" zoomScaleNormal="85" workbookViewId="0">
      <pane xSplit="3" ySplit="2" topLeftCell="D3" activePane="bottomRight" state="frozen"/>
      <selection pane="topRight" activeCell="D1" sqref="D1"/>
      <selection pane="bottomLeft" activeCell="A3" sqref="A3"/>
      <selection pane="bottomRight" activeCell="A4" sqref="A4:H4"/>
    </sheetView>
  </sheetViews>
  <sheetFormatPr defaultColWidth="0" defaultRowHeight="13.2" zeroHeight="1" x14ac:dyDescent="0.25"/>
  <cols>
    <col min="1" max="1" width="16.5546875" style="7" customWidth="1"/>
    <col min="2" max="2" width="52.77734375" style="7" customWidth="1"/>
    <col min="3" max="3" width="14.5546875" style="7" customWidth="1"/>
    <col min="4" max="17" width="16.77734375" style="7" customWidth="1"/>
    <col min="18" max="18" width="17.5546875" style="7" customWidth="1"/>
    <col min="19" max="19" width="16.77734375" style="42" customWidth="1"/>
    <col min="20" max="20" width="16.5546875" style="42" bestFit="1" customWidth="1"/>
    <col min="21" max="21" width="20.21875" style="42" bestFit="1" customWidth="1"/>
    <col min="22" max="24" width="20.21875" style="42" customWidth="1"/>
    <col min="25" max="25" width="26.5546875" style="42" customWidth="1"/>
    <col min="26" max="29" width="8.77734375" style="42" customWidth="1"/>
    <col min="30" max="16384" width="8.77734375" style="7" hidden="1"/>
  </cols>
  <sheetData>
    <row r="1" spans="1:35" s="42" customFormat="1" ht="15.6" x14ac:dyDescent="0.25">
      <c r="A1" s="308" t="s">
        <v>43</v>
      </c>
      <c r="B1" s="78"/>
      <c r="C1" s="78"/>
      <c r="D1" s="78"/>
      <c r="E1" s="78"/>
      <c r="F1" s="78"/>
      <c r="G1" s="78"/>
      <c r="H1" s="78"/>
      <c r="I1" s="78"/>
      <c r="J1" s="78"/>
      <c r="K1" s="78"/>
      <c r="L1" s="78"/>
      <c r="M1" s="78"/>
      <c r="N1" s="78"/>
      <c r="O1" s="78"/>
      <c r="P1" s="78"/>
      <c r="Q1" s="78"/>
    </row>
    <row r="2" spans="1:35" ht="15.6" x14ac:dyDescent="0.25">
      <c r="A2" s="79" t="s">
        <v>6</v>
      </c>
      <c r="B2" s="288">
        <f>Signature!C11</f>
        <v>0</v>
      </c>
      <c r="C2" s="80"/>
      <c r="D2" s="81"/>
      <c r="E2" s="81"/>
      <c r="F2" s="81"/>
      <c r="G2" s="43"/>
      <c r="H2" s="43"/>
      <c r="I2" s="43"/>
      <c r="J2" s="43"/>
      <c r="K2" s="43"/>
      <c r="L2" s="43"/>
      <c r="M2" s="43"/>
      <c r="N2" s="43"/>
      <c r="O2" s="43"/>
      <c r="P2" s="43"/>
      <c r="Q2" s="43"/>
      <c r="R2" s="43"/>
    </row>
    <row r="3" spans="1:35" s="42" customFormat="1" ht="13.05" customHeight="1" x14ac:dyDescent="0.25">
      <c r="A3" s="478" t="s">
        <v>60</v>
      </c>
      <c r="B3" s="479"/>
      <c r="C3" s="479"/>
      <c r="D3" s="479"/>
      <c r="E3" s="479"/>
      <c r="F3" s="479"/>
      <c r="G3" s="479"/>
      <c r="H3" s="479"/>
      <c r="I3" s="43"/>
      <c r="J3" s="43"/>
      <c r="K3" s="43"/>
      <c r="L3" s="43"/>
      <c r="M3" s="43"/>
      <c r="N3" s="43"/>
      <c r="O3" s="43"/>
      <c r="P3" s="43"/>
      <c r="Q3" s="43"/>
      <c r="R3" s="43"/>
    </row>
    <row r="4" spans="1:35" s="42" customFormat="1" ht="201" customHeight="1" x14ac:dyDescent="0.25">
      <c r="A4" s="467" t="s">
        <v>435</v>
      </c>
      <c r="B4" s="468"/>
      <c r="C4" s="468"/>
      <c r="D4" s="468"/>
      <c r="E4" s="468"/>
      <c r="F4" s="468"/>
      <c r="G4" s="468"/>
      <c r="H4" s="469"/>
      <c r="I4" s="43"/>
      <c r="J4" s="43"/>
      <c r="K4" s="43"/>
      <c r="L4" s="43"/>
      <c r="M4" s="43"/>
      <c r="N4" s="43"/>
      <c r="O4" s="43"/>
      <c r="P4" s="43"/>
      <c r="Q4" s="43"/>
      <c r="R4" s="43"/>
    </row>
    <row r="5" spans="1:35" s="42" customFormat="1" ht="14.25" customHeight="1" x14ac:dyDescent="0.25">
      <c r="A5" s="83"/>
      <c r="B5" s="84"/>
      <c r="C5" s="84"/>
      <c r="D5" s="84"/>
      <c r="E5" s="84"/>
      <c r="F5" s="84"/>
      <c r="G5" s="43"/>
      <c r="H5" s="43"/>
      <c r="I5" s="43"/>
      <c r="J5" s="43"/>
      <c r="K5" s="43"/>
      <c r="L5" s="43"/>
      <c r="M5" s="43"/>
      <c r="N5" s="43"/>
      <c r="O5" s="43"/>
      <c r="P5" s="43"/>
      <c r="Q5" s="43"/>
      <c r="R5" s="43"/>
    </row>
    <row r="6" spans="1:35" s="42" customFormat="1" ht="23.25" customHeight="1" x14ac:dyDescent="0.25">
      <c r="A6" s="216" t="s">
        <v>324</v>
      </c>
      <c r="B6" s="217"/>
      <c r="C6" s="402">
        <f>Y30</f>
        <v>0</v>
      </c>
      <c r="D6" s="482"/>
      <c r="E6" s="84"/>
      <c r="F6" s="84"/>
      <c r="G6" s="43"/>
      <c r="H6" s="43"/>
      <c r="I6" s="43"/>
      <c r="J6" s="43"/>
      <c r="K6" s="43"/>
      <c r="L6" s="43"/>
      <c r="M6" s="43"/>
      <c r="N6" s="43"/>
      <c r="O6" s="43"/>
      <c r="P6" s="43"/>
      <c r="Q6" s="43"/>
      <c r="R6" s="43"/>
      <c r="S6" s="43"/>
      <c r="T6" s="43"/>
    </row>
    <row r="7" spans="1:35" s="42" customFormat="1" ht="14.25" customHeight="1" x14ac:dyDescent="0.25">
      <c r="A7" s="83"/>
      <c r="B7" s="84"/>
      <c r="C7" s="84"/>
      <c r="D7" s="84"/>
      <c r="E7" s="84"/>
      <c r="F7" s="84"/>
      <c r="G7" s="43"/>
      <c r="H7" s="43"/>
      <c r="I7" s="43"/>
      <c r="J7" s="43"/>
      <c r="K7" s="43"/>
      <c r="L7" s="43"/>
      <c r="M7" s="43"/>
      <c r="N7" s="43"/>
      <c r="O7" s="43"/>
      <c r="P7" s="43"/>
      <c r="Q7" s="43"/>
      <c r="R7" s="43"/>
      <c r="S7" s="43"/>
      <c r="T7" s="43"/>
    </row>
    <row r="8" spans="1:35" s="88" customFormat="1" ht="46.8" x14ac:dyDescent="0.3">
      <c r="A8" s="40" t="s">
        <v>126</v>
      </c>
      <c r="B8" s="85" t="s">
        <v>262</v>
      </c>
      <c r="C8" s="86" t="s">
        <v>263</v>
      </c>
      <c r="D8" s="298" t="s">
        <v>129</v>
      </c>
      <c r="E8" s="341" t="s">
        <v>130</v>
      </c>
      <c r="F8" s="343"/>
      <c r="G8" s="298" t="s">
        <v>131</v>
      </c>
      <c r="H8" s="341" t="s">
        <v>132</v>
      </c>
      <c r="I8" s="343"/>
      <c r="J8" s="298" t="s">
        <v>133</v>
      </c>
      <c r="K8" s="341" t="s">
        <v>134</v>
      </c>
      <c r="L8" s="343"/>
      <c r="M8" s="298" t="s">
        <v>135</v>
      </c>
      <c r="N8" s="341" t="s">
        <v>136</v>
      </c>
      <c r="O8" s="343"/>
      <c r="P8" s="298" t="s">
        <v>137</v>
      </c>
      <c r="Q8" s="341" t="s">
        <v>138</v>
      </c>
      <c r="R8" s="343"/>
      <c r="S8" s="298" t="s">
        <v>139</v>
      </c>
      <c r="T8" s="341" t="s">
        <v>140</v>
      </c>
      <c r="U8" s="343"/>
      <c r="V8" s="298" t="s">
        <v>141</v>
      </c>
      <c r="W8" s="341" t="s">
        <v>142</v>
      </c>
      <c r="X8" s="343"/>
      <c r="Y8" s="298" t="s">
        <v>143</v>
      </c>
      <c r="Z8" s="87"/>
      <c r="AA8" s="87"/>
      <c r="AB8" s="87"/>
      <c r="AC8" s="87"/>
      <c r="AD8" s="87"/>
      <c r="AE8" s="87"/>
      <c r="AF8" s="87"/>
      <c r="AG8" s="87"/>
      <c r="AH8" s="87"/>
      <c r="AI8" s="87"/>
    </row>
    <row r="9" spans="1:35" s="88" customFormat="1" ht="15" x14ac:dyDescent="0.3">
      <c r="A9" s="89" t="s">
        <v>144</v>
      </c>
      <c r="B9" s="90"/>
      <c r="C9" s="91"/>
      <c r="D9" s="91"/>
      <c r="E9" s="91"/>
      <c r="F9" s="91"/>
      <c r="G9" s="91"/>
      <c r="H9" s="91"/>
      <c r="I9" s="91"/>
      <c r="J9" s="91"/>
      <c r="K9" s="91"/>
      <c r="L9" s="91"/>
      <c r="M9" s="91"/>
      <c r="N9" s="91"/>
      <c r="O9" s="91"/>
      <c r="P9" s="91"/>
      <c r="Q9" s="91"/>
      <c r="R9" s="91"/>
      <c r="S9" s="91"/>
      <c r="T9" s="91"/>
      <c r="U9" s="91"/>
      <c r="V9" s="91"/>
      <c r="W9" s="91"/>
      <c r="X9" s="91"/>
      <c r="Y9" s="92"/>
      <c r="Z9" s="87"/>
      <c r="AA9" s="87"/>
      <c r="AB9" s="87"/>
      <c r="AC9" s="87"/>
      <c r="AD9" s="87"/>
      <c r="AE9" s="87"/>
      <c r="AF9" s="87"/>
      <c r="AG9" s="87"/>
      <c r="AH9" s="87"/>
      <c r="AI9" s="87"/>
    </row>
    <row r="10" spans="1:35" s="100" customFormat="1" x14ac:dyDescent="0.3">
      <c r="A10" s="93">
        <v>1</v>
      </c>
      <c r="B10" s="94" t="s">
        <v>325</v>
      </c>
      <c r="C10" s="95" t="s">
        <v>146</v>
      </c>
      <c r="D10" s="61">
        <v>0</v>
      </c>
      <c r="E10" s="455">
        <f t="shared" ref="E10" si="0">D10</f>
        <v>0</v>
      </c>
      <c r="F10" s="456"/>
      <c r="G10" s="97"/>
      <c r="H10" s="453"/>
      <c r="I10" s="454"/>
      <c r="J10" s="97"/>
      <c r="K10" s="453"/>
      <c r="L10" s="454"/>
      <c r="M10" s="97"/>
      <c r="N10" s="453"/>
      <c r="O10" s="454"/>
      <c r="P10" s="97"/>
      <c r="Q10" s="453"/>
      <c r="R10" s="454"/>
      <c r="S10" s="97"/>
      <c r="T10" s="453"/>
      <c r="U10" s="454"/>
      <c r="V10" s="97"/>
      <c r="W10" s="453"/>
      <c r="X10" s="454"/>
      <c r="Y10" s="98">
        <f>$E10</f>
        <v>0</v>
      </c>
      <c r="Z10" s="99"/>
      <c r="AA10" s="99"/>
      <c r="AB10" s="99"/>
      <c r="AC10" s="99"/>
      <c r="AD10" s="99"/>
      <c r="AE10" s="99"/>
      <c r="AF10" s="99"/>
      <c r="AG10" s="99"/>
      <c r="AH10" s="99"/>
      <c r="AI10" s="99"/>
    </row>
    <row r="11" spans="1:35" s="100" customFormat="1" x14ac:dyDescent="0.3">
      <c r="A11" s="93">
        <v>2</v>
      </c>
      <c r="B11" s="94" t="s">
        <v>326</v>
      </c>
      <c r="C11" s="95" t="s">
        <v>146</v>
      </c>
      <c r="D11" s="61">
        <v>0</v>
      </c>
      <c r="E11" s="455">
        <f t="shared" ref="E11" si="1">D11</f>
        <v>0</v>
      </c>
      <c r="F11" s="456"/>
      <c r="G11" s="97"/>
      <c r="H11" s="453"/>
      <c r="I11" s="454"/>
      <c r="J11" s="97"/>
      <c r="K11" s="453"/>
      <c r="L11" s="454"/>
      <c r="M11" s="97"/>
      <c r="N11" s="453"/>
      <c r="O11" s="454"/>
      <c r="P11" s="97"/>
      <c r="Q11" s="453"/>
      <c r="R11" s="454"/>
      <c r="S11" s="97"/>
      <c r="T11" s="453"/>
      <c r="U11" s="454"/>
      <c r="V11" s="97"/>
      <c r="W11" s="453"/>
      <c r="X11" s="454"/>
      <c r="Y11" s="98">
        <f>$E11</f>
        <v>0</v>
      </c>
      <c r="Z11" s="99"/>
      <c r="AA11" s="99"/>
      <c r="AB11" s="99"/>
      <c r="AC11" s="99"/>
      <c r="AD11" s="99"/>
      <c r="AE11" s="99"/>
      <c r="AF11" s="99"/>
      <c r="AG11" s="99"/>
      <c r="AH11" s="99"/>
      <c r="AI11" s="99"/>
    </row>
    <row r="12" spans="1:35" s="100" customFormat="1" x14ac:dyDescent="0.3">
      <c r="A12" s="93">
        <v>3</v>
      </c>
      <c r="B12" s="94" t="s">
        <v>327</v>
      </c>
      <c r="C12" s="95" t="s">
        <v>146</v>
      </c>
      <c r="D12" s="61">
        <v>0</v>
      </c>
      <c r="E12" s="455">
        <f t="shared" ref="E12" si="2">D12</f>
        <v>0</v>
      </c>
      <c r="F12" s="456"/>
      <c r="G12" s="97"/>
      <c r="H12" s="453"/>
      <c r="I12" s="454"/>
      <c r="J12" s="97"/>
      <c r="K12" s="453"/>
      <c r="L12" s="454"/>
      <c r="M12" s="97"/>
      <c r="N12" s="453"/>
      <c r="O12" s="454"/>
      <c r="P12" s="97"/>
      <c r="Q12" s="453"/>
      <c r="R12" s="454"/>
      <c r="S12" s="97"/>
      <c r="T12" s="453"/>
      <c r="U12" s="454"/>
      <c r="V12" s="97"/>
      <c r="W12" s="453"/>
      <c r="X12" s="454"/>
      <c r="Y12" s="98">
        <f>$E12</f>
        <v>0</v>
      </c>
      <c r="Z12" s="99"/>
      <c r="AA12" s="99"/>
      <c r="AB12" s="99"/>
      <c r="AC12" s="99"/>
      <c r="AD12" s="99"/>
      <c r="AE12" s="99"/>
      <c r="AF12" s="99"/>
      <c r="AG12" s="99"/>
      <c r="AH12" s="99"/>
      <c r="AI12" s="99"/>
    </row>
    <row r="13" spans="1:35" s="100" customFormat="1" ht="12.75" hidden="1" customHeight="1" x14ac:dyDescent="0.3">
      <c r="A13" s="93"/>
      <c r="B13" s="102"/>
      <c r="C13" s="103"/>
      <c r="D13" s="104"/>
      <c r="E13" s="104"/>
      <c r="F13" s="104"/>
      <c r="G13" s="104"/>
      <c r="H13" s="104"/>
      <c r="I13" s="104"/>
      <c r="J13" s="104"/>
      <c r="K13" s="104"/>
      <c r="L13" s="104"/>
      <c r="M13" s="104"/>
      <c r="N13" s="104"/>
      <c r="O13" s="104"/>
      <c r="P13" s="104"/>
      <c r="Q13" s="104"/>
      <c r="R13" s="104"/>
      <c r="S13" s="104"/>
      <c r="T13" s="104"/>
      <c r="U13" s="104"/>
      <c r="V13" s="104"/>
      <c r="W13" s="104"/>
      <c r="X13" s="104"/>
      <c r="Y13" s="303"/>
      <c r="Z13" s="99"/>
      <c r="AA13" s="99"/>
      <c r="AB13" s="99"/>
      <c r="AC13" s="99"/>
      <c r="AD13" s="99"/>
      <c r="AE13" s="99"/>
      <c r="AF13" s="99"/>
      <c r="AG13" s="99"/>
      <c r="AH13" s="99"/>
      <c r="AI13" s="99"/>
    </row>
    <row r="14" spans="1:35" s="100" customFormat="1" ht="15.6" x14ac:dyDescent="0.3">
      <c r="A14" s="361" t="s">
        <v>154</v>
      </c>
      <c r="B14" s="362"/>
      <c r="C14" s="391"/>
      <c r="D14" s="105" t="s">
        <v>155</v>
      </c>
      <c r="E14" s="444">
        <f>SUM(E11:F13)</f>
        <v>0</v>
      </c>
      <c r="F14" s="445"/>
      <c r="G14" s="105" t="s">
        <v>156</v>
      </c>
      <c r="H14" s="444">
        <f>SUM(H11:I13)</f>
        <v>0</v>
      </c>
      <c r="I14" s="445"/>
      <c r="J14" s="105" t="s">
        <v>157</v>
      </c>
      <c r="K14" s="444">
        <f>SUM(K11:L13)</f>
        <v>0</v>
      </c>
      <c r="L14" s="445"/>
      <c r="M14" s="105" t="s">
        <v>158</v>
      </c>
      <c r="N14" s="444">
        <f>SUM(N11:O13)</f>
        <v>0</v>
      </c>
      <c r="O14" s="445"/>
      <c r="P14" s="105" t="s">
        <v>159</v>
      </c>
      <c r="Q14" s="444">
        <f>SUM(Q11:R13)</f>
        <v>0</v>
      </c>
      <c r="R14" s="445"/>
      <c r="S14" s="105" t="s">
        <v>160</v>
      </c>
      <c r="T14" s="444">
        <f>SUM(T11:U13)</f>
        <v>0</v>
      </c>
      <c r="U14" s="445"/>
      <c r="V14" s="105" t="s">
        <v>161</v>
      </c>
      <c r="W14" s="444">
        <f>SUM(W11:X13)</f>
        <v>0</v>
      </c>
      <c r="X14" s="445"/>
      <c r="Y14" s="112">
        <f>SUM(Y11:Y13)</f>
        <v>0</v>
      </c>
      <c r="Z14" s="99"/>
      <c r="AA14" s="99"/>
      <c r="AB14" s="99"/>
      <c r="AC14" s="99"/>
      <c r="AD14" s="99"/>
      <c r="AE14" s="99"/>
      <c r="AF14" s="99"/>
      <c r="AG14" s="99"/>
      <c r="AH14" s="99"/>
      <c r="AI14" s="99"/>
    </row>
    <row r="15" spans="1:35" s="100" customFormat="1" x14ac:dyDescent="0.3">
      <c r="A15" s="108"/>
      <c r="B15" s="108"/>
      <c r="C15" s="108"/>
      <c r="D15" s="108"/>
      <c r="E15" s="108"/>
      <c r="F15" s="108"/>
      <c r="G15" s="108"/>
      <c r="H15" s="108"/>
      <c r="I15" s="108"/>
      <c r="J15" s="108"/>
      <c r="K15" s="108"/>
      <c r="L15" s="108"/>
      <c r="M15" s="108"/>
      <c r="N15" s="108"/>
      <c r="O15" s="108"/>
      <c r="P15" s="108"/>
      <c r="Q15" s="108"/>
      <c r="R15" s="108"/>
      <c r="S15" s="108"/>
      <c r="T15" s="108"/>
      <c r="U15" s="108"/>
      <c r="V15" s="108"/>
      <c r="W15" s="108"/>
      <c r="X15" s="108"/>
      <c r="Y15" s="303"/>
      <c r="Z15" s="99"/>
      <c r="AA15" s="99"/>
      <c r="AB15" s="99"/>
      <c r="AC15" s="99"/>
      <c r="AD15" s="99"/>
      <c r="AE15" s="99"/>
      <c r="AF15" s="99"/>
      <c r="AG15" s="99"/>
      <c r="AH15" s="99"/>
      <c r="AI15" s="99"/>
    </row>
    <row r="16" spans="1:35" s="100" customFormat="1" ht="52.05" customHeight="1" x14ac:dyDescent="0.3">
      <c r="A16" s="40" t="s">
        <v>126</v>
      </c>
      <c r="B16" s="85" t="s">
        <v>262</v>
      </c>
      <c r="C16" s="86" t="s">
        <v>263</v>
      </c>
      <c r="D16" s="298" t="s">
        <v>328</v>
      </c>
      <c r="E16" s="341" t="s">
        <v>130</v>
      </c>
      <c r="F16" s="343"/>
      <c r="G16" s="298" t="s">
        <v>329</v>
      </c>
      <c r="H16" s="341" t="s">
        <v>132</v>
      </c>
      <c r="I16" s="343"/>
      <c r="J16" s="298" t="s">
        <v>330</v>
      </c>
      <c r="K16" s="341" t="s">
        <v>134</v>
      </c>
      <c r="L16" s="343"/>
      <c r="M16" s="298" t="s">
        <v>331</v>
      </c>
      <c r="N16" s="341" t="s">
        <v>136</v>
      </c>
      <c r="O16" s="343"/>
      <c r="P16" s="298" t="s">
        <v>332</v>
      </c>
      <c r="Q16" s="341" t="s">
        <v>138</v>
      </c>
      <c r="R16" s="343"/>
      <c r="S16" s="298" t="s">
        <v>333</v>
      </c>
      <c r="T16" s="341" t="s">
        <v>140</v>
      </c>
      <c r="U16" s="343"/>
      <c r="V16" s="298" t="s">
        <v>334</v>
      </c>
      <c r="W16" s="341" t="s">
        <v>142</v>
      </c>
      <c r="X16" s="343"/>
      <c r="Y16" s="298" t="s">
        <v>143</v>
      </c>
      <c r="Z16" s="99"/>
      <c r="AA16" s="99"/>
      <c r="AB16" s="99"/>
      <c r="AC16" s="99"/>
      <c r="AD16" s="99"/>
      <c r="AE16" s="99"/>
      <c r="AF16" s="99"/>
      <c r="AG16" s="99"/>
      <c r="AH16" s="99"/>
      <c r="AI16" s="99"/>
    </row>
    <row r="17" spans="1:35" s="100" customFormat="1" x14ac:dyDescent="0.3">
      <c r="A17" s="89" t="s">
        <v>163</v>
      </c>
      <c r="B17" s="109"/>
      <c r="C17" s="91"/>
      <c r="D17" s="91"/>
      <c r="E17" s="91"/>
      <c r="F17" s="91"/>
      <c r="G17" s="91"/>
      <c r="H17" s="91"/>
      <c r="I17" s="91"/>
      <c r="J17" s="91"/>
      <c r="K17" s="91"/>
      <c r="L17" s="91"/>
      <c r="M17" s="91"/>
      <c r="N17" s="91"/>
      <c r="O17" s="91"/>
      <c r="P17" s="91"/>
      <c r="Q17" s="91"/>
      <c r="R17" s="91"/>
      <c r="S17" s="91"/>
      <c r="T17" s="91"/>
      <c r="U17" s="91"/>
      <c r="V17" s="91"/>
      <c r="W17" s="91"/>
      <c r="X17" s="91"/>
      <c r="Y17" s="92"/>
      <c r="Z17" s="99"/>
      <c r="AA17" s="99"/>
      <c r="AB17" s="99"/>
      <c r="AC17" s="99"/>
      <c r="AD17" s="99"/>
      <c r="AE17" s="99"/>
      <c r="AF17" s="99"/>
      <c r="AG17" s="99"/>
      <c r="AH17" s="99"/>
      <c r="AI17" s="99"/>
    </row>
    <row r="18" spans="1:35" s="100" customFormat="1" x14ac:dyDescent="0.3">
      <c r="A18" s="93">
        <v>4</v>
      </c>
      <c r="B18" s="94" t="s">
        <v>335</v>
      </c>
      <c r="C18" s="95" t="s">
        <v>336</v>
      </c>
      <c r="D18" s="97"/>
      <c r="E18" s="480"/>
      <c r="F18" s="481"/>
      <c r="G18" s="64">
        <v>0</v>
      </c>
      <c r="H18" s="451">
        <f>G18</f>
        <v>0</v>
      </c>
      <c r="I18" s="452"/>
      <c r="J18" s="64">
        <v>0</v>
      </c>
      <c r="K18" s="451">
        <f>J18</f>
        <v>0</v>
      </c>
      <c r="L18" s="452"/>
      <c r="M18" s="64">
        <v>0</v>
      </c>
      <c r="N18" s="451">
        <f>M18</f>
        <v>0</v>
      </c>
      <c r="O18" s="452"/>
      <c r="P18" s="64">
        <v>0</v>
      </c>
      <c r="Q18" s="451">
        <f>P18</f>
        <v>0</v>
      </c>
      <c r="R18" s="452"/>
      <c r="S18" s="64">
        <v>0</v>
      </c>
      <c r="T18" s="451">
        <f>S18</f>
        <v>0</v>
      </c>
      <c r="U18" s="452"/>
      <c r="V18" s="64">
        <v>0</v>
      </c>
      <c r="W18" s="451">
        <f>V18</f>
        <v>0</v>
      </c>
      <c r="X18" s="452"/>
      <c r="Y18" s="98">
        <f>$E18+H18+K18+N18+Q18+T18+W18</f>
        <v>0</v>
      </c>
      <c r="Z18" s="99"/>
      <c r="AA18" s="99"/>
      <c r="AB18" s="99"/>
      <c r="AC18" s="99"/>
      <c r="AD18" s="99"/>
      <c r="AE18" s="99"/>
      <c r="AF18" s="99"/>
      <c r="AG18" s="99"/>
      <c r="AH18" s="99"/>
      <c r="AI18" s="99"/>
    </row>
    <row r="19" spans="1:35" s="100" customFormat="1" x14ac:dyDescent="0.3">
      <c r="A19" s="93">
        <v>5</v>
      </c>
      <c r="B19" s="94" t="s">
        <v>337</v>
      </c>
      <c r="C19" s="95" t="s">
        <v>338</v>
      </c>
      <c r="D19" s="97"/>
      <c r="E19" s="480"/>
      <c r="F19" s="481"/>
      <c r="G19" s="64">
        <v>0</v>
      </c>
      <c r="H19" s="451">
        <f>G19*4</f>
        <v>0</v>
      </c>
      <c r="I19" s="452"/>
      <c r="J19" s="64">
        <v>0</v>
      </c>
      <c r="K19" s="451">
        <f>J19*4</f>
        <v>0</v>
      </c>
      <c r="L19" s="452"/>
      <c r="M19" s="64">
        <v>0</v>
      </c>
      <c r="N19" s="451">
        <f>M19*4</f>
        <v>0</v>
      </c>
      <c r="O19" s="452"/>
      <c r="P19" s="64">
        <v>0</v>
      </c>
      <c r="Q19" s="451">
        <f>P19*4</f>
        <v>0</v>
      </c>
      <c r="R19" s="452"/>
      <c r="S19" s="64">
        <v>0</v>
      </c>
      <c r="T19" s="451">
        <f>S19*4</f>
        <v>0</v>
      </c>
      <c r="U19" s="452"/>
      <c r="V19" s="64">
        <v>0</v>
      </c>
      <c r="W19" s="451">
        <f>V19*4</f>
        <v>0</v>
      </c>
      <c r="X19" s="452"/>
      <c r="Y19" s="98">
        <f t="shared" ref="Y19:Y20" si="3">$E19+H19+K19+N19+Q19+T19+W19</f>
        <v>0</v>
      </c>
      <c r="Z19" s="99"/>
      <c r="AA19" s="99"/>
      <c r="AB19" s="99"/>
      <c r="AC19" s="99"/>
      <c r="AD19" s="99"/>
      <c r="AE19" s="99"/>
      <c r="AF19" s="99"/>
      <c r="AG19" s="99"/>
      <c r="AH19" s="99"/>
      <c r="AI19" s="99"/>
    </row>
    <row r="20" spans="1:35" s="100" customFormat="1" x14ac:dyDescent="0.3">
      <c r="A20" s="93">
        <v>6</v>
      </c>
      <c r="B20" s="94" t="s">
        <v>339</v>
      </c>
      <c r="C20" s="95" t="s">
        <v>338</v>
      </c>
      <c r="D20" s="97"/>
      <c r="E20" s="480"/>
      <c r="F20" s="481"/>
      <c r="G20" s="64">
        <v>0</v>
      </c>
      <c r="H20" s="451">
        <f>G20*4</f>
        <v>0</v>
      </c>
      <c r="I20" s="452"/>
      <c r="J20" s="64">
        <v>0</v>
      </c>
      <c r="K20" s="451">
        <f>J20*4</f>
        <v>0</v>
      </c>
      <c r="L20" s="452"/>
      <c r="M20" s="64">
        <v>0</v>
      </c>
      <c r="N20" s="451">
        <f>M20*4</f>
        <v>0</v>
      </c>
      <c r="O20" s="452"/>
      <c r="P20" s="64">
        <v>0</v>
      </c>
      <c r="Q20" s="451">
        <f>P20*4</f>
        <v>0</v>
      </c>
      <c r="R20" s="452"/>
      <c r="S20" s="64">
        <v>0</v>
      </c>
      <c r="T20" s="451">
        <f>S20*4</f>
        <v>0</v>
      </c>
      <c r="U20" s="452"/>
      <c r="V20" s="64">
        <v>0</v>
      </c>
      <c r="W20" s="451">
        <f>V20*4</f>
        <v>0</v>
      </c>
      <c r="X20" s="452"/>
      <c r="Y20" s="98">
        <f t="shared" si="3"/>
        <v>0</v>
      </c>
      <c r="Z20" s="111"/>
      <c r="AA20" s="99"/>
      <c r="AB20" s="111"/>
      <c r="AC20" s="99"/>
      <c r="AD20" s="99"/>
      <c r="AE20" s="99"/>
      <c r="AF20" s="99"/>
      <c r="AG20" s="99"/>
      <c r="AH20" s="99"/>
      <c r="AI20" s="99"/>
    </row>
    <row r="21" spans="1:35" s="100" customFormat="1" ht="15.6" x14ac:dyDescent="0.3">
      <c r="A21" s="361" t="s">
        <v>171</v>
      </c>
      <c r="B21" s="362"/>
      <c r="C21" s="391"/>
      <c r="D21" s="105" t="s">
        <v>155</v>
      </c>
      <c r="E21" s="444">
        <f>SUM(E18:F20)</f>
        <v>0</v>
      </c>
      <c r="F21" s="445"/>
      <c r="G21" s="105" t="s">
        <v>156</v>
      </c>
      <c r="H21" s="444">
        <f>SUM(H18:I20)</f>
        <v>0</v>
      </c>
      <c r="I21" s="445"/>
      <c r="J21" s="105" t="s">
        <v>157</v>
      </c>
      <c r="K21" s="444">
        <f>SUM(K18:L20)</f>
        <v>0</v>
      </c>
      <c r="L21" s="445"/>
      <c r="M21" s="105" t="s">
        <v>158</v>
      </c>
      <c r="N21" s="444">
        <f>SUM(N18:O20)</f>
        <v>0</v>
      </c>
      <c r="O21" s="445"/>
      <c r="P21" s="105" t="s">
        <v>159</v>
      </c>
      <c r="Q21" s="444">
        <f>SUM(Q18:R20)</f>
        <v>0</v>
      </c>
      <c r="R21" s="445"/>
      <c r="S21" s="105" t="s">
        <v>160</v>
      </c>
      <c r="T21" s="444">
        <f>SUM(T18:U20)</f>
        <v>0</v>
      </c>
      <c r="U21" s="445"/>
      <c r="V21" s="105" t="s">
        <v>161</v>
      </c>
      <c r="W21" s="444">
        <f>SUM(W18:X20)</f>
        <v>0</v>
      </c>
      <c r="X21" s="445"/>
      <c r="Y21" s="112">
        <f>SUM(Y18:Y20)</f>
        <v>0</v>
      </c>
      <c r="Z21" s="99"/>
      <c r="AA21" s="99"/>
      <c r="AB21" s="99"/>
      <c r="AC21" s="99"/>
      <c r="AD21" s="99"/>
      <c r="AE21" s="99"/>
      <c r="AF21" s="99"/>
      <c r="AG21" s="99"/>
      <c r="AH21" s="99"/>
      <c r="AI21" s="99"/>
    </row>
    <row r="22" spans="1:35" s="113" customFormat="1" x14ac:dyDescent="0.25">
      <c r="B22" s="114"/>
      <c r="C22" s="114"/>
    </row>
    <row r="23" spans="1:35" s="113" customFormat="1" ht="15.6" x14ac:dyDescent="0.25">
      <c r="A23" s="361" t="s">
        <v>340</v>
      </c>
      <c r="B23" s="362"/>
      <c r="C23" s="391"/>
      <c r="D23" s="105" t="s">
        <v>155</v>
      </c>
      <c r="E23" s="444">
        <f>SUM(E14,E21)</f>
        <v>0</v>
      </c>
      <c r="F23" s="445"/>
      <c r="G23" s="105" t="s">
        <v>156</v>
      </c>
      <c r="H23" s="444">
        <f>SUM(H14,H21)</f>
        <v>0</v>
      </c>
      <c r="I23" s="445"/>
      <c r="J23" s="105" t="s">
        <v>157</v>
      </c>
      <c r="K23" s="444">
        <f>SUM(K14,K21)</f>
        <v>0</v>
      </c>
      <c r="L23" s="445"/>
      <c r="M23" s="105" t="s">
        <v>158</v>
      </c>
      <c r="N23" s="444">
        <f>SUM(N14,N21)</f>
        <v>0</v>
      </c>
      <c r="O23" s="445"/>
      <c r="P23" s="105" t="s">
        <v>159</v>
      </c>
      <c r="Q23" s="444">
        <f>SUM(Q14,Q21)</f>
        <v>0</v>
      </c>
      <c r="R23" s="445"/>
      <c r="S23" s="105" t="s">
        <v>160</v>
      </c>
      <c r="T23" s="444">
        <f>SUM(T14,T21)</f>
        <v>0</v>
      </c>
      <c r="U23" s="445"/>
      <c r="V23" s="105" t="s">
        <v>161</v>
      </c>
      <c r="W23" s="444">
        <f>SUM(W14,W21)</f>
        <v>0</v>
      </c>
      <c r="X23" s="445"/>
      <c r="Y23" s="112">
        <f>Y14+Y21</f>
        <v>0</v>
      </c>
    </row>
    <row r="24" spans="1:35" s="113" customFormat="1" ht="13.8" x14ac:dyDescent="0.25">
      <c r="B24" s="115"/>
    </row>
    <row r="25" spans="1:35" s="185" customFormat="1" ht="15.6" x14ac:dyDescent="0.25">
      <c r="A25" s="464" t="s">
        <v>126</v>
      </c>
      <c r="B25" s="457" t="s">
        <v>341</v>
      </c>
      <c r="C25" s="458"/>
      <c r="D25" s="446" t="s">
        <v>63</v>
      </c>
      <c r="E25" s="447"/>
      <c r="F25" s="448"/>
      <c r="G25" s="446" t="s">
        <v>83</v>
      </c>
      <c r="H25" s="447"/>
      <c r="I25" s="448"/>
      <c r="J25" s="446" t="s">
        <v>84</v>
      </c>
      <c r="K25" s="447"/>
      <c r="L25" s="448"/>
      <c r="M25" s="446" t="s">
        <v>66</v>
      </c>
      <c r="N25" s="447"/>
      <c r="O25" s="448"/>
      <c r="P25" s="446" t="s">
        <v>67</v>
      </c>
      <c r="Q25" s="447"/>
      <c r="R25" s="448"/>
      <c r="S25" s="446" t="s">
        <v>68</v>
      </c>
      <c r="T25" s="447"/>
      <c r="U25" s="448"/>
      <c r="V25" s="446" t="s">
        <v>69</v>
      </c>
      <c r="W25" s="447"/>
      <c r="X25" s="448"/>
      <c r="Y25" s="302"/>
      <c r="Z25" s="113"/>
      <c r="AA25" s="113"/>
      <c r="AB25" s="113"/>
      <c r="AC25" s="183"/>
      <c r="AD25" s="183"/>
      <c r="AE25" s="183"/>
      <c r="AF25" s="183"/>
      <c r="AG25" s="183"/>
    </row>
    <row r="26" spans="1:35" s="185" customFormat="1" ht="33.6" x14ac:dyDescent="0.25">
      <c r="A26" s="465"/>
      <c r="B26" s="459"/>
      <c r="C26" s="460"/>
      <c r="D26" s="299" t="s">
        <v>272</v>
      </c>
      <c r="E26" s="299" t="s">
        <v>273</v>
      </c>
      <c r="F26" s="299" t="s">
        <v>176</v>
      </c>
      <c r="G26" s="299" t="s">
        <v>274</v>
      </c>
      <c r="H26" s="299" t="s">
        <v>275</v>
      </c>
      <c r="I26" s="299" t="s">
        <v>176</v>
      </c>
      <c r="J26" s="299" t="s">
        <v>274</v>
      </c>
      <c r="K26" s="299" t="s">
        <v>275</v>
      </c>
      <c r="L26" s="299" t="s">
        <v>176</v>
      </c>
      <c r="M26" s="299" t="s">
        <v>274</v>
      </c>
      <c r="N26" s="299" t="s">
        <v>275</v>
      </c>
      <c r="O26" s="299" t="s">
        <v>176</v>
      </c>
      <c r="P26" s="299" t="s">
        <v>274</v>
      </c>
      <c r="Q26" s="299" t="s">
        <v>275</v>
      </c>
      <c r="R26" s="299" t="s">
        <v>176</v>
      </c>
      <c r="S26" s="299" t="s">
        <v>274</v>
      </c>
      <c r="T26" s="299" t="s">
        <v>275</v>
      </c>
      <c r="U26" s="299" t="s">
        <v>176</v>
      </c>
      <c r="V26" s="299" t="s">
        <v>274</v>
      </c>
      <c r="W26" s="299" t="s">
        <v>275</v>
      </c>
      <c r="X26" s="299" t="s">
        <v>176</v>
      </c>
      <c r="Y26" s="189" t="s">
        <v>246</v>
      </c>
      <c r="Z26" s="113"/>
      <c r="AA26" s="113"/>
      <c r="AB26" s="113"/>
      <c r="AC26" s="183"/>
      <c r="AD26" s="183"/>
      <c r="AE26" s="183"/>
      <c r="AF26" s="183"/>
      <c r="AG26" s="183"/>
    </row>
    <row r="27" spans="1:35" s="185" customFormat="1" ht="37.5" customHeight="1" x14ac:dyDescent="0.25">
      <c r="A27" s="190">
        <v>7</v>
      </c>
      <c r="B27" s="461" t="s">
        <v>342</v>
      </c>
      <c r="C27" s="462"/>
      <c r="D27" s="63">
        <v>0</v>
      </c>
      <c r="E27" s="191">
        <v>1000</v>
      </c>
      <c r="F27" s="192">
        <f>D27*E27</f>
        <v>0</v>
      </c>
      <c r="G27" s="63">
        <v>0</v>
      </c>
      <c r="H27" s="191">
        <v>1000</v>
      </c>
      <c r="I27" s="192">
        <f>G27*H27</f>
        <v>0</v>
      </c>
      <c r="J27" s="63">
        <v>0</v>
      </c>
      <c r="K27" s="191">
        <v>1000</v>
      </c>
      <c r="L27" s="192">
        <f>J27*K27</f>
        <v>0</v>
      </c>
      <c r="M27" s="63">
        <v>0</v>
      </c>
      <c r="N27" s="191">
        <v>1000</v>
      </c>
      <c r="O27" s="192">
        <f>M27*N27</f>
        <v>0</v>
      </c>
      <c r="P27" s="63">
        <v>0</v>
      </c>
      <c r="Q27" s="191">
        <v>1000</v>
      </c>
      <c r="R27" s="192">
        <f>P27*Q27</f>
        <v>0</v>
      </c>
      <c r="S27" s="63">
        <v>0</v>
      </c>
      <c r="T27" s="191">
        <v>1000</v>
      </c>
      <c r="U27" s="192">
        <f>S27*T27</f>
        <v>0</v>
      </c>
      <c r="V27" s="63">
        <v>0</v>
      </c>
      <c r="W27" s="191">
        <v>1000</v>
      </c>
      <c r="X27" s="192">
        <f>V27*W27</f>
        <v>0</v>
      </c>
      <c r="Y27" s="192">
        <f>F27+I27+L27+O27+R27+U27+X27</f>
        <v>0</v>
      </c>
      <c r="Z27" s="113"/>
      <c r="AA27" s="113"/>
      <c r="AB27" s="113"/>
      <c r="AC27" s="183"/>
      <c r="AD27" s="183"/>
      <c r="AE27" s="183"/>
      <c r="AF27" s="183"/>
      <c r="AG27" s="183"/>
    </row>
    <row r="28" spans="1:35" s="195" customFormat="1" ht="15.6" x14ac:dyDescent="0.25">
      <c r="A28" s="306"/>
      <c r="B28" s="362" t="s">
        <v>343</v>
      </c>
      <c r="C28" s="463"/>
      <c r="D28" s="449" t="s">
        <v>155</v>
      </c>
      <c r="E28" s="450"/>
      <c r="F28" s="193">
        <f>F27</f>
        <v>0</v>
      </c>
      <c r="G28" s="449" t="s">
        <v>156</v>
      </c>
      <c r="H28" s="450"/>
      <c r="I28" s="193">
        <f>I27</f>
        <v>0</v>
      </c>
      <c r="J28" s="449" t="s">
        <v>157</v>
      </c>
      <c r="K28" s="450"/>
      <c r="L28" s="193">
        <f>L27</f>
        <v>0</v>
      </c>
      <c r="M28" s="449" t="s">
        <v>158</v>
      </c>
      <c r="N28" s="450"/>
      <c r="O28" s="193">
        <f>O27</f>
        <v>0</v>
      </c>
      <c r="P28" s="449" t="s">
        <v>159</v>
      </c>
      <c r="Q28" s="450"/>
      <c r="R28" s="193">
        <f>R27</f>
        <v>0</v>
      </c>
      <c r="S28" s="449" t="s">
        <v>160</v>
      </c>
      <c r="T28" s="450"/>
      <c r="U28" s="193">
        <f>U27</f>
        <v>0</v>
      </c>
      <c r="V28" s="449" t="s">
        <v>161</v>
      </c>
      <c r="W28" s="450"/>
      <c r="X28" s="193">
        <f>X27</f>
        <v>0</v>
      </c>
      <c r="Y28" s="194">
        <f>SUM(Y27)</f>
        <v>0</v>
      </c>
      <c r="Z28" s="113"/>
      <c r="AA28" s="113"/>
      <c r="AB28" s="113"/>
      <c r="AC28" s="183"/>
      <c r="AD28" s="183"/>
    </row>
    <row r="29" spans="1:35" s="113" customFormat="1" x14ac:dyDescent="0.25"/>
    <row r="30" spans="1:35" s="113" customFormat="1" ht="15.6" x14ac:dyDescent="0.25">
      <c r="A30" s="361" t="s">
        <v>344</v>
      </c>
      <c r="B30" s="362"/>
      <c r="C30" s="391"/>
      <c r="D30" s="105" t="s">
        <v>155</v>
      </c>
      <c r="E30" s="444">
        <f>E23+F28</f>
        <v>0</v>
      </c>
      <c r="F30" s="445"/>
      <c r="G30" s="105" t="s">
        <v>156</v>
      </c>
      <c r="H30" s="444">
        <f>H23+I28</f>
        <v>0</v>
      </c>
      <c r="I30" s="445"/>
      <c r="J30" s="105" t="s">
        <v>157</v>
      </c>
      <c r="K30" s="444">
        <f>K23+L28</f>
        <v>0</v>
      </c>
      <c r="L30" s="445"/>
      <c r="M30" s="105" t="s">
        <v>158</v>
      </c>
      <c r="N30" s="444">
        <f>N23+O28</f>
        <v>0</v>
      </c>
      <c r="O30" s="445"/>
      <c r="P30" s="105" t="s">
        <v>159</v>
      </c>
      <c r="Q30" s="444">
        <f>Q23+R28</f>
        <v>0</v>
      </c>
      <c r="R30" s="445"/>
      <c r="S30" s="105" t="s">
        <v>160</v>
      </c>
      <c r="T30" s="444">
        <f>T23+U28</f>
        <v>0</v>
      </c>
      <c r="U30" s="445"/>
      <c r="V30" s="105" t="s">
        <v>161</v>
      </c>
      <c r="W30" s="444">
        <f>W23+X28</f>
        <v>0</v>
      </c>
      <c r="X30" s="445"/>
      <c r="Y30" s="112">
        <f>Y23+Y28</f>
        <v>0</v>
      </c>
    </row>
    <row r="31" spans="1:35" s="113" customFormat="1" x14ac:dyDescent="0.25"/>
    <row r="32" spans="1:35" s="113" customFormat="1" x14ac:dyDescent="0.25"/>
    <row r="33" s="113" customFormat="1" x14ac:dyDescent="0.25"/>
    <row r="34" s="113" customFormat="1" x14ac:dyDescent="0.25"/>
    <row r="35" s="113" customFormat="1" x14ac:dyDescent="0.25"/>
    <row r="36" s="113" customFormat="1" x14ac:dyDescent="0.25"/>
    <row r="37" s="113" customFormat="1" x14ac:dyDescent="0.25"/>
    <row r="38" s="113" customFormat="1" x14ac:dyDescent="0.25"/>
    <row r="39" s="113" customFormat="1" x14ac:dyDescent="0.25"/>
    <row r="40" s="113" customFormat="1" x14ac:dyDescent="0.25"/>
    <row r="41" s="113" customFormat="1" x14ac:dyDescent="0.25"/>
    <row r="42" s="113" customFormat="1" x14ac:dyDescent="0.25"/>
    <row r="43" s="113" customFormat="1" x14ac:dyDescent="0.25"/>
    <row r="44" s="113" customFormat="1" x14ac:dyDescent="0.25"/>
    <row r="45" s="113" customFormat="1" x14ac:dyDescent="0.25"/>
    <row r="46" s="113" customFormat="1" x14ac:dyDescent="0.25"/>
    <row r="47" s="113" customFormat="1" x14ac:dyDescent="0.25"/>
    <row r="48" s="113" customFormat="1" x14ac:dyDescent="0.25"/>
    <row r="49" s="113" customFormat="1" x14ac:dyDescent="0.25"/>
    <row r="50" s="113" customFormat="1" x14ac:dyDescent="0.25"/>
    <row r="51" s="113" customFormat="1" x14ac:dyDescent="0.25"/>
    <row r="52" s="113" customFormat="1" x14ac:dyDescent="0.25"/>
    <row r="53" s="113" customFormat="1" x14ac:dyDescent="0.25"/>
    <row r="54" s="113" customFormat="1" x14ac:dyDescent="0.25"/>
    <row r="55" s="113" customFormat="1" x14ac:dyDescent="0.25"/>
    <row r="56" s="113" customFormat="1" x14ac:dyDescent="0.25"/>
    <row r="57" s="113" customFormat="1" x14ac:dyDescent="0.25"/>
    <row r="58" s="113" customFormat="1" x14ac:dyDescent="0.25"/>
    <row r="59" s="113" customFormat="1" x14ac:dyDescent="0.25"/>
    <row r="60" s="113" customFormat="1" x14ac:dyDescent="0.25"/>
    <row r="61" s="113" customFormat="1" x14ac:dyDescent="0.25"/>
    <row r="62" s="113" customFormat="1" x14ac:dyDescent="0.25"/>
    <row r="63" s="113" customFormat="1" x14ac:dyDescent="0.25"/>
    <row r="64" s="113" customFormat="1" x14ac:dyDescent="0.25"/>
    <row r="65" s="113" customFormat="1" x14ac:dyDescent="0.25"/>
    <row r="66" s="113" customFormat="1" x14ac:dyDescent="0.25"/>
    <row r="67" s="113" customFormat="1" x14ac:dyDescent="0.25"/>
    <row r="68" s="113" customFormat="1" x14ac:dyDescent="0.25"/>
    <row r="69" s="113" customFormat="1" x14ac:dyDescent="0.25"/>
    <row r="70" s="113" customFormat="1" x14ac:dyDescent="0.25"/>
    <row r="71" s="113" customFormat="1" x14ac:dyDescent="0.25"/>
    <row r="72" s="113" customFormat="1" x14ac:dyDescent="0.25"/>
    <row r="73" s="113" customFormat="1" x14ac:dyDescent="0.25"/>
    <row r="74" s="113" customFormat="1" x14ac:dyDescent="0.25"/>
    <row r="75" s="113" customFormat="1" x14ac:dyDescent="0.25"/>
    <row r="76" s="113" customFormat="1" x14ac:dyDescent="0.25"/>
    <row r="77" s="113" customFormat="1" x14ac:dyDescent="0.25"/>
    <row r="78" s="113" customFormat="1" x14ac:dyDescent="0.25"/>
    <row r="79" s="113" customFormat="1" x14ac:dyDescent="0.25"/>
    <row r="80" s="113" customFormat="1" x14ac:dyDescent="0.25"/>
    <row r="81" s="113" customFormat="1" x14ac:dyDescent="0.25"/>
    <row r="82" s="113" customFormat="1" x14ac:dyDescent="0.25"/>
    <row r="83" s="113" customFormat="1" x14ac:dyDescent="0.25"/>
    <row r="84" s="113" customFormat="1" x14ac:dyDescent="0.25"/>
    <row r="85" s="113" customFormat="1" x14ac:dyDescent="0.25"/>
    <row r="86" s="113" customFormat="1" x14ac:dyDescent="0.25"/>
    <row r="87" s="113" customFormat="1" x14ac:dyDescent="0.25"/>
    <row r="88" s="113" customFormat="1" x14ac:dyDescent="0.25"/>
    <row r="89" s="113" customFormat="1" x14ac:dyDescent="0.25"/>
    <row r="90" s="113" customFormat="1" x14ac:dyDescent="0.25"/>
    <row r="91" s="113" customFormat="1" x14ac:dyDescent="0.25"/>
    <row r="92" s="113" customFormat="1" x14ac:dyDescent="0.25"/>
    <row r="93" s="113" customFormat="1" x14ac:dyDescent="0.25"/>
    <row r="94" s="113" customFormat="1" x14ac:dyDescent="0.25"/>
    <row r="95" s="113" customFormat="1" x14ac:dyDescent="0.25"/>
    <row r="96" s="113" customFormat="1" x14ac:dyDescent="0.25"/>
    <row r="97" s="113" customFormat="1" x14ac:dyDescent="0.25"/>
    <row r="98" s="113" customFormat="1" x14ac:dyDescent="0.25"/>
    <row r="99" s="113" customFormat="1" x14ac:dyDescent="0.25"/>
    <row r="100" s="113" customFormat="1" hidden="1" x14ac:dyDescent="0.25"/>
    <row r="101" s="113" customFormat="1" hidden="1" x14ac:dyDescent="0.25"/>
    <row r="102" s="113" customFormat="1" hidden="1" x14ac:dyDescent="0.25"/>
    <row r="103" s="113" customFormat="1" hidden="1" x14ac:dyDescent="0.25"/>
    <row r="104" s="113" customFormat="1" hidden="1" x14ac:dyDescent="0.25"/>
    <row r="105" s="113" customFormat="1" hidden="1" x14ac:dyDescent="0.25"/>
    <row r="106" s="113" customFormat="1" hidden="1" x14ac:dyDescent="0.25"/>
    <row r="107" s="113" customFormat="1" hidden="1" x14ac:dyDescent="0.25"/>
    <row r="108" s="113" customFormat="1" hidden="1"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2" x14ac:dyDescent="0.25"/>
    <row r="143" x14ac:dyDescent="0.25"/>
    <row r="144" x14ac:dyDescent="0.25"/>
    <row r="145" x14ac:dyDescent="0.25"/>
  </sheetData>
  <sheetProtection algorithmName="SHA-512" hashValue="32ISPZUnOTenecLTRigYTLotvu5gjyQ8SEUUxaiR1yJIW163RPAGGXDqABJpVjSQyagesKrVI11G1jJUGOkMEg==" saltValue="/WJVRR0afMv2cDGYOIcemg==" spinCount="100000" sheet="1" objects="1" scenarios="1"/>
  <mergeCells count="109">
    <mergeCell ref="C6:D6"/>
    <mergeCell ref="A25:A26"/>
    <mergeCell ref="B25:C26"/>
    <mergeCell ref="D25:F25"/>
    <mergeCell ref="G25:I25"/>
    <mergeCell ref="J25:L25"/>
    <mergeCell ref="S25:U25"/>
    <mergeCell ref="B27:C27"/>
    <mergeCell ref="B28:C28"/>
    <mergeCell ref="D28:E28"/>
    <mergeCell ref="G28:H28"/>
    <mergeCell ref="J28:K28"/>
    <mergeCell ref="M28:N28"/>
    <mergeCell ref="P28:Q28"/>
    <mergeCell ref="S28:T28"/>
    <mergeCell ref="Q8:R8"/>
    <mergeCell ref="T8:U8"/>
    <mergeCell ref="E10:F10"/>
    <mergeCell ref="H10:I10"/>
    <mergeCell ref="K10:L10"/>
    <mergeCell ref="N10:O10"/>
    <mergeCell ref="Q10:R10"/>
    <mergeCell ref="T10:U10"/>
    <mergeCell ref="Q14:R14"/>
    <mergeCell ref="A30:C30"/>
    <mergeCell ref="E8:F8"/>
    <mergeCell ref="H8:I8"/>
    <mergeCell ref="K8:L8"/>
    <mergeCell ref="N8:O8"/>
    <mergeCell ref="E11:F11"/>
    <mergeCell ref="H11:I11"/>
    <mergeCell ref="K11:L11"/>
    <mergeCell ref="N11:O11"/>
    <mergeCell ref="A14:C14"/>
    <mergeCell ref="E14:F14"/>
    <mergeCell ref="H14:I14"/>
    <mergeCell ref="K14:L14"/>
    <mergeCell ref="N14:O14"/>
    <mergeCell ref="H18:I18"/>
    <mergeCell ref="M25:O25"/>
    <mergeCell ref="K18:L18"/>
    <mergeCell ref="N18:O18"/>
    <mergeCell ref="T14:U14"/>
    <mergeCell ref="E16:F16"/>
    <mergeCell ref="H16:I16"/>
    <mergeCell ref="K16:L16"/>
    <mergeCell ref="N16:O16"/>
    <mergeCell ref="Q16:R16"/>
    <mergeCell ref="T16:U16"/>
    <mergeCell ref="Q11:R11"/>
    <mergeCell ref="T11:U11"/>
    <mergeCell ref="E12:F12"/>
    <mergeCell ref="H12:I12"/>
    <mergeCell ref="K12:L12"/>
    <mergeCell ref="N12:O12"/>
    <mergeCell ref="Q12:R12"/>
    <mergeCell ref="T12:U12"/>
    <mergeCell ref="Q18:R18"/>
    <mergeCell ref="T18:U18"/>
    <mergeCell ref="H19:I19"/>
    <mergeCell ref="K19:L19"/>
    <mergeCell ref="N19:O19"/>
    <mergeCell ref="Q19:R19"/>
    <mergeCell ref="T19:U19"/>
    <mergeCell ref="Q20:R20"/>
    <mergeCell ref="E30:F30"/>
    <mergeCell ref="H30:I30"/>
    <mergeCell ref="K30:L30"/>
    <mergeCell ref="N30:O30"/>
    <mergeCell ref="Q30:R30"/>
    <mergeCell ref="P25:R25"/>
    <mergeCell ref="H21:I21"/>
    <mergeCell ref="K21:L21"/>
    <mergeCell ref="N21:O21"/>
    <mergeCell ref="Q21:R21"/>
    <mergeCell ref="E21:F21"/>
    <mergeCell ref="W8:X8"/>
    <mergeCell ref="W10:X10"/>
    <mergeCell ref="W11:X11"/>
    <mergeCell ref="W12:X12"/>
    <mergeCell ref="W14:X14"/>
    <mergeCell ref="T21:U21"/>
    <mergeCell ref="T30:U30"/>
    <mergeCell ref="A4:H4"/>
    <mergeCell ref="A3:H3"/>
    <mergeCell ref="Q23:R23"/>
    <mergeCell ref="T23:U23"/>
    <mergeCell ref="E18:F18"/>
    <mergeCell ref="E19:F19"/>
    <mergeCell ref="E20:F20"/>
    <mergeCell ref="A23:C23"/>
    <mergeCell ref="E23:F23"/>
    <mergeCell ref="H23:I23"/>
    <mergeCell ref="K23:L23"/>
    <mergeCell ref="N23:O23"/>
    <mergeCell ref="T20:U20"/>
    <mergeCell ref="A21:C21"/>
    <mergeCell ref="H20:I20"/>
    <mergeCell ref="K20:L20"/>
    <mergeCell ref="N20:O20"/>
    <mergeCell ref="W23:X23"/>
    <mergeCell ref="V25:X25"/>
    <mergeCell ref="V28:W28"/>
    <mergeCell ref="W30:X30"/>
    <mergeCell ref="W16:X16"/>
    <mergeCell ref="W18:X18"/>
    <mergeCell ref="W19:X19"/>
    <mergeCell ref="W20:X20"/>
    <mergeCell ref="W21:X21"/>
  </mergeCells>
  <pageMargins left="0.7" right="0.7" top="0.75" bottom="0.75" header="0.3" footer="0.3"/>
  <pageSetup scale="6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03C946-504E-4853-967D-5AEE26C82D2E}">
  <dimension ref="A1:AR78"/>
  <sheetViews>
    <sheetView zoomScale="85" zoomScaleNormal="85" workbookViewId="0">
      <pane xSplit="3" ySplit="2" topLeftCell="D4" activePane="bottomRight" state="frozen"/>
      <selection pane="topRight" activeCell="D1" sqref="D1"/>
      <selection pane="bottomLeft" activeCell="A3" sqref="A3"/>
      <selection pane="bottomRight" activeCell="A4" sqref="A4:C4"/>
    </sheetView>
  </sheetViews>
  <sheetFormatPr defaultColWidth="8.77734375" defaultRowHeight="12.75" customHeight="1" zeroHeight="1" x14ac:dyDescent="0.3"/>
  <cols>
    <col min="1" max="1" width="16.44140625" style="235" customWidth="1"/>
    <col min="2" max="2" width="72.21875" style="236" customWidth="1"/>
    <col min="3" max="3" width="18" style="99" customWidth="1"/>
    <col min="4" max="44" width="19.5546875" style="99" customWidth="1"/>
    <col min="45" max="16384" width="8.77734375" style="99"/>
  </cols>
  <sheetData>
    <row r="1" spans="1:44" s="200" customFormat="1" ht="15.6" customHeight="1" x14ac:dyDescent="0.25">
      <c r="A1" s="352" t="s">
        <v>75</v>
      </c>
      <c r="B1" s="352"/>
      <c r="C1" s="353"/>
      <c r="D1" s="353"/>
      <c r="E1" s="353"/>
      <c r="F1" s="353"/>
      <c r="G1" s="353"/>
      <c r="H1" s="353"/>
      <c r="I1" s="353"/>
      <c r="J1" s="42"/>
      <c r="K1" s="78"/>
      <c r="L1" s="42"/>
      <c r="M1" s="42"/>
      <c r="N1" s="42"/>
      <c r="O1" s="42"/>
      <c r="P1" s="42"/>
      <c r="Q1" s="42"/>
      <c r="R1" s="42"/>
      <c r="S1" s="42"/>
      <c r="T1" s="42"/>
      <c r="U1" s="42"/>
      <c r="V1" s="42"/>
      <c r="W1" s="42"/>
      <c r="X1" s="42"/>
      <c r="Y1" s="42"/>
      <c r="Z1" s="42"/>
      <c r="AA1" s="42"/>
      <c r="AB1" s="42"/>
      <c r="AC1" s="42"/>
      <c r="AD1" s="42"/>
      <c r="AE1" s="42"/>
      <c r="AF1" s="42"/>
      <c r="AG1" s="42"/>
      <c r="AH1" s="42"/>
      <c r="AI1" s="42"/>
      <c r="AJ1" s="42"/>
      <c r="AK1" s="42"/>
      <c r="AL1" s="42"/>
      <c r="AM1" s="42"/>
      <c r="AN1" s="42"/>
      <c r="AO1" s="42"/>
      <c r="AP1" s="42"/>
      <c r="AQ1" s="42"/>
      <c r="AR1" s="42"/>
    </row>
    <row r="2" spans="1:44" s="200" customFormat="1" ht="14.1" customHeight="1" x14ac:dyDescent="0.25">
      <c r="A2" s="218" t="s">
        <v>6</v>
      </c>
      <c r="B2" s="408">
        <f>Signature!C11</f>
        <v>0</v>
      </c>
      <c r="C2" s="408"/>
      <c r="D2" s="42"/>
      <c r="E2" s="42"/>
      <c r="F2" s="42"/>
      <c r="G2" s="42"/>
      <c r="H2" s="99"/>
      <c r="I2" s="99"/>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row>
    <row r="3" spans="1:44" ht="15.6" hidden="1" x14ac:dyDescent="0.3">
      <c r="A3" s="219" t="s">
        <v>60</v>
      </c>
      <c r="B3" s="220"/>
      <c r="C3" s="220"/>
      <c r="D3" s="220"/>
      <c r="E3" s="220"/>
      <c r="F3" s="220"/>
      <c r="G3" s="220"/>
    </row>
    <row r="4" spans="1:44" ht="168" customHeight="1" x14ac:dyDescent="0.3">
      <c r="A4" s="490" t="s">
        <v>345</v>
      </c>
      <c r="B4" s="491"/>
      <c r="C4" s="492"/>
    </row>
    <row r="5" spans="1:44" ht="12" customHeight="1" x14ac:dyDescent="0.3">
      <c r="A5" s="83"/>
      <c r="B5" s="83"/>
      <c r="C5" s="83"/>
      <c r="D5" s="83"/>
      <c r="E5" s="83"/>
      <c r="F5" s="83"/>
      <c r="G5" s="83"/>
      <c r="H5" s="83"/>
    </row>
    <row r="6" spans="1:44" ht="19.5" customHeight="1" x14ac:dyDescent="0.3">
      <c r="A6" s="341" t="s">
        <v>346</v>
      </c>
      <c r="B6" s="343"/>
      <c r="C6" s="241">
        <v>0</v>
      </c>
      <c r="D6" s="83"/>
      <c r="E6" s="83"/>
      <c r="F6" s="83"/>
      <c r="G6" s="83"/>
      <c r="H6" s="83"/>
    </row>
    <row r="7" spans="1:44" ht="12" customHeight="1" x14ac:dyDescent="0.3">
      <c r="A7" s="83"/>
      <c r="B7" s="83"/>
      <c r="C7" s="83"/>
      <c r="D7" s="83"/>
      <c r="E7" s="83"/>
      <c r="F7" s="83"/>
      <c r="G7" s="83"/>
      <c r="H7" s="83"/>
    </row>
    <row r="8" spans="1:44" s="208" customFormat="1" ht="25.05" customHeight="1" x14ac:dyDescent="0.3">
      <c r="A8" s="486" t="s">
        <v>126</v>
      </c>
      <c r="B8" s="488" t="s">
        <v>347</v>
      </c>
      <c r="C8" s="410" t="s">
        <v>348</v>
      </c>
      <c r="D8" s="298" t="s">
        <v>202</v>
      </c>
      <c r="E8" s="67" t="s">
        <v>349</v>
      </c>
      <c r="F8" s="68"/>
      <c r="G8" s="68"/>
      <c r="H8" s="68"/>
      <c r="I8" s="68"/>
      <c r="J8" s="68"/>
      <c r="K8" s="68"/>
      <c r="L8" s="68"/>
      <c r="M8" s="68"/>
      <c r="N8" s="68"/>
      <c r="O8" s="68"/>
      <c r="P8" s="68"/>
      <c r="Q8" s="68"/>
      <c r="R8" s="68"/>
      <c r="S8" s="68"/>
      <c r="T8" s="68"/>
      <c r="U8" s="68"/>
      <c r="V8" s="68"/>
      <c r="W8" s="68"/>
      <c r="X8" s="68"/>
      <c r="Y8" s="68"/>
      <c r="Z8" s="68"/>
      <c r="AA8" s="68"/>
      <c r="AB8" s="68"/>
      <c r="AC8" s="68"/>
      <c r="AD8" s="68"/>
      <c r="AE8" s="68"/>
      <c r="AF8" s="68"/>
      <c r="AG8" s="68"/>
      <c r="AH8" s="68"/>
      <c r="AI8" s="68"/>
      <c r="AJ8" s="68"/>
      <c r="AK8" s="68"/>
      <c r="AL8" s="68"/>
      <c r="AM8" s="68"/>
      <c r="AN8" s="68"/>
      <c r="AO8" s="68"/>
      <c r="AP8" s="68"/>
      <c r="AQ8" s="68"/>
      <c r="AR8" s="410" t="s">
        <v>70</v>
      </c>
    </row>
    <row r="9" spans="1:44" s="208" customFormat="1" ht="61.5" customHeight="1" x14ac:dyDescent="0.3">
      <c r="A9" s="487"/>
      <c r="B9" s="489"/>
      <c r="C9" s="366"/>
      <c r="D9" s="221" t="s">
        <v>202</v>
      </c>
      <c r="E9" s="221" t="s">
        <v>204</v>
      </c>
      <c r="F9" s="221" t="s">
        <v>205</v>
      </c>
      <c r="G9" s="221" t="s">
        <v>206</v>
      </c>
      <c r="H9" s="221" t="s">
        <v>207</v>
      </c>
      <c r="I9" s="221" t="s">
        <v>208</v>
      </c>
      <c r="J9" s="221" t="s">
        <v>209</v>
      </c>
      <c r="K9" s="221" t="s">
        <v>210</v>
      </c>
      <c r="L9" s="221" t="s">
        <v>211</v>
      </c>
      <c r="M9" s="221" t="s">
        <v>212</v>
      </c>
      <c r="N9" s="221" t="s">
        <v>213</v>
      </c>
      <c r="O9" s="221" t="s">
        <v>214</v>
      </c>
      <c r="P9" s="221" t="s">
        <v>215</v>
      </c>
      <c r="Q9" s="221" t="s">
        <v>216</v>
      </c>
      <c r="R9" s="221" t="s">
        <v>217</v>
      </c>
      <c r="S9" s="221" t="s">
        <v>218</v>
      </c>
      <c r="T9" s="221" t="s">
        <v>219</v>
      </c>
      <c r="U9" s="221" t="s">
        <v>220</v>
      </c>
      <c r="V9" s="221" t="s">
        <v>221</v>
      </c>
      <c r="W9" s="221" t="s">
        <v>222</v>
      </c>
      <c r="X9" s="221" t="s">
        <v>223</v>
      </c>
      <c r="Y9" s="221" t="s">
        <v>224</v>
      </c>
      <c r="Z9" s="221" t="s">
        <v>225</v>
      </c>
      <c r="AA9" s="221" t="s">
        <v>226</v>
      </c>
      <c r="AB9" s="221" t="s">
        <v>227</v>
      </c>
      <c r="AC9" s="221" t="s">
        <v>228</v>
      </c>
      <c r="AD9" s="221" t="s">
        <v>229</v>
      </c>
      <c r="AE9" s="221" t="s">
        <v>230</v>
      </c>
      <c r="AF9" s="221" t="s">
        <v>231</v>
      </c>
      <c r="AG9" s="221" t="s">
        <v>232</v>
      </c>
      <c r="AH9" s="221" t="s">
        <v>233</v>
      </c>
      <c r="AI9" s="221" t="s">
        <v>234</v>
      </c>
      <c r="AJ9" s="221" t="s">
        <v>235</v>
      </c>
      <c r="AK9" s="221" t="s">
        <v>236</v>
      </c>
      <c r="AL9" s="221" t="s">
        <v>237</v>
      </c>
      <c r="AM9" s="221" t="s">
        <v>238</v>
      </c>
      <c r="AN9" s="221" t="s">
        <v>239</v>
      </c>
      <c r="AO9" s="221" t="s">
        <v>240</v>
      </c>
      <c r="AP9" s="221" t="s">
        <v>241</v>
      </c>
      <c r="AQ9" s="221" t="s">
        <v>242</v>
      </c>
      <c r="AR9" s="366"/>
    </row>
    <row r="10" spans="1:44" s="208" customFormat="1" ht="13.35" customHeight="1" x14ac:dyDescent="0.3">
      <c r="A10" s="174">
        <v>1</v>
      </c>
      <c r="B10" s="222" t="s">
        <v>350</v>
      </c>
      <c r="C10" s="223" t="s">
        <v>351</v>
      </c>
      <c r="D10" s="483" t="e">
        <f>'E&amp;E-TO'!$C$6*_xlfn.XLOOKUP(D9,'E&amp;E-MO'!$B$10:$B$49,'E&amp;E-MO'!$Q$10:$Q$49)/'E&amp;E-MO'!$Q$50</f>
        <v>#DIV/0!</v>
      </c>
      <c r="E10" s="483" t="e">
        <f>'E&amp;E-TO'!$C$6*_xlfn.XLOOKUP(E9,'E&amp;E-MO'!$B$10:$B$49,'E&amp;E-MO'!$Q$10:$Q$49)/'E&amp;E-MO'!$Q$50</f>
        <v>#DIV/0!</v>
      </c>
      <c r="F10" s="483" t="e">
        <f>'E&amp;E-TO'!$C$6*_xlfn.XLOOKUP(F9,'E&amp;E-MO'!$B$10:$B$49,'E&amp;E-MO'!$Q$10:$Q$49)/'E&amp;E-MO'!$Q$50</f>
        <v>#DIV/0!</v>
      </c>
      <c r="G10" s="483" t="e">
        <f>'E&amp;E-TO'!$C$6*_xlfn.XLOOKUP(G9,'E&amp;E-MO'!$B$10:$B$49,'E&amp;E-MO'!$Q$10:$Q$49)/'E&amp;E-MO'!$Q$50</f>
        <v>#DIV/0!</v>
      </c>
      <c r="H10" s="483" t="e">
        <f>'E&amp;E-TO'!$C$6*_xlfn.XLOOKUP(H9,'E&amp;E-MO'!$B$10:$B$49,'E&amp;E-MO'!$Q$10:$Q$49)/'E&amp;E-MO'!$Q$50</f>
        <v>#DIV/0!</v>
      </c>
      <c r="I10" s="483" t="e">
        <f>'E&amp;E-TO'!$C$6*_xlfn.XLOOKUP(I9,'E&amp;E-MO'!$B$10:$B$49,'E&amp;E-MO'!$Q$10:$Q$49)/'E&amp;E-MO'!$Q$50</f>
        <v>#DIV/0!</v>
      </c>
      <c r="J10" s="483" t="e">
        <f>'E&amp;E-TO'!$C$6*_xlfn.XLOOKUP(J9,'E&amp;E-MO'!$B$10:$B$49,'E&amp;E-MO'!$Q$10:$Q$49)/'E&amp;E-MO'!$Q$50</f>
        <v>#DIV/0!</v>
      </c>
      <c r="K10" s="483" t="e">
        <f>'E&amp;E-TO'!$C$6*_xlfn.XLOOKUP(K9,'E&amp;E-MO'!$B$10:$B$49,'E&amp;E-MO'!$Q$10:$Q$49)/'E&amp;E-MO'!$Q$50</f>
        <v>#DIV/0!</v>
      </c>
      <c r="L10" s="483" t="e">
        <f>'E&amp;E-TO'!$C$6*_xlfn.XLOOKUP(L9,'E&amp;E-MO'!$B$10:$B$49,'E&amp;E-MO'!$Q$10:$Q$49)/'E&amp;E-MO'!$Q$50</f>
        <v>#DIV/0!</v>
      </c>
      <c r="M10" s="483" t="e">
        <f>'E&amp;E-TO'!$C$6*_xlfn.XLOOKUP(M9,'E&amp;E-MO'!$B$10:$B$49,'E&amp;E-MO'!$Q$10:$Q$49)/'E&amp;E-MO'!$Q$50</f>
        <v>#DIV/0!</v>
      </c>
      <c r="N10" s="483" t="e">
        <f>'E&amp;E-TO'!$C$6*_xlfn.XLOOKUP(N9,'E&amp;E-MO'!$B$10:$B$49,'E&amp;E-MO'!$Q$10:$Q$49)/'E&amp;E-MO'!$Q$50</f>
        <v>#DIV/0!</v>
      </c>
      <c r="O10" s="483" t="e">
        <f>'E&amp;E-TO'!$C$6*_xlfn.XLOOKUP(O9,'E&amp;E-MO'!$B$10:$B$49,'E&amp;E-MO'!$Q$10:$Q$49)/'E&amp;E-MO'!$Q$50</f>
        <v>#DIV/0!</v>
      </c>
      <c r="P10" s="483" t="e">
        <f>'E&amp;E-TO'!$C$6*_xlfn.XLOOKUP(P9,'E&amp;E-MO'!$B$10:$B$49,'E&amp;E-MO'!$Q$10:$Q$49)/'E&amp;E-MO'!$Q$50</f>
        <v>#DIV/0!</v>
      </c>
      <c r="Q10" s="483" t="e">
        <f>'E&amp;E-TO'!$C$6*_xlfn.XLOOKUP(Q9,'E&amp;E-MO'!$B$10:$B$49,'E&amp;E-MO'!$Q$10:$Q$49)/'E&amp;E-MO'!$Q$50</f>
        <v>#DIV/0!</v>
      </c>
      <c r="R10" s="483" t="e">
        <f>'E&amp;E-TO'!$C$6*_xlfn.XLOOKUP(R9,'E&amp;E-MO'!$B$10:$B$49,'E&amp;E-MO'!$Q$10:$Q$49)/'E&amp;E-MO'!$Q$50</f>
        <v>#DIV/0!</v>
      </c>
      <c r="S10" s="483" t="e">
        <f>'E&amp;E-TO'!$C$6*_xlfn.XLOOKUP(S9,'E&amp;E-MO'!$B$10:$B$49,'E&amp;E-MO'!$Q$10:$Q$49)/'E&amp;E-MO'!$Q$50</f>
        <v>#DIV/0!</v>
      </c>
      <c r="T10" s="483" t="e">
        <f>'E&amp;E-TO'!$C$6*_xlfn.XLOOKUP(T9,'E&amp;E-MO'!$B$10:$B$49,'E&amp;E-MO'!$Q$10:$Q$49)/'E&amp;E-MO'!$Q$50</f>
        <v>#DIV/0!</v>
      </c>
      <c r="U10" s="483" t="e">
        <f>'E&amp;E-TO'!$C$6*_xlfn.XLOOKUP(U9,'E&amp;E-MO'!$B$10:$B$49,'E&amp;E-MO'!$Q$10:$Q$49)/'E&amp;E-MO'!$Q$50</f>
        <v>#DIV/0!</v>
      </c>
      <c r="V10" s="483" t="e">
        <f>'E&amp;E-TO'!$C$6*_xlfn.XLOOKUP(V9,'E&amp;E-MO'!$B$10:$B$49,'E&amp;E-MO'!$Q$10:$Q$49)/'E&amp;E-MO'!$Q$50</f>
        <v>#DIV/0!</v>
      </c>
      <c r="W10" s="483" t="e">
        <f>'E&amp;E-TO'!$C$6*_xlfn.XLOOKUP(W9,'E&amp;E-MO'!$B$10:$B$49,'E&amp;E-MO'!$Q$10:$Q$49)/'E&amp;E-MO'!$Q$50</f>
        <v>#DIV/0!</v>
      </c>
      <c r="X10" s="483" t="e">
        <f>'E&amp;E-TO'!$C$6*_xlfn.XLOOKUP(X9,'E&amp;E-MO'!$B$10:$B$49,'E&amp;E-MO'!$Q$10:$Q$49)/'E&amp;E-MO'!$Q$50</f>
        <v>#DIV/0!</v>
      </c>
      <c r="Y10" s="483" t="e">
        <f>'E&amp;E-TO'!$C$6*_xlfn.XLOOKUP(Y9,'E&amp;E-MO'!$B$10:$B$49,'E&amp;E-MO'!$Q$10:$Q$49)/'E&amp;E-MO'!$Q$50</f>
        <v>#DIV/0!</v>
      </c>
      <c r="Z10" s="483" t="e">
        <f>'E&amp;E-TO'!$C$6*_xlfn.XLOOKUP(Z9,'E&amp;E-MO'!$B$10:$B$49,'E&amp;E-MO'!$Q$10:$Q$49)/'E&amp;E-MO'!$Q$50</f>
        <v>#DIV/0!</v>
      </c>
      <c r="AA10" s="483" t="e">
        <f>'E&amp;E-TO'!$C$6*_xlfn.XLOOKUP(AA9,'E&amp;E-MO'!$B$10:$B$49,'E&amp;E-MO'!$Q$10:$Q$49)/'E&amp;E-MO'!$Q$50</f>
        <v>#DIV/0!</v>
      </c>
      <c r="AB10" s="483" t="e">
        <f>'E&amp;E-TO'!$C$6*_xlfn.XLOOKUP(AB9,'E&amp;E-MO'!$B$10:$B$49,'E&amp;E-MO'!$Q$10:$Q$49)/'E&amp;E-MO'!$Q$50</f>
        <v>#DIV/0!</v>
      </c>
      <c r="AC10" s="483" t="e">
        <f>'E&amp;E-TO'!$C$6*_xlfn.XLOOKUP(AC9,'E&amp;E-MO'!$B$10:$B$49,'E&amp;E-MO'!$Q$10:$Q$49)/'E&amp;E-MO'!$Q$50</f>
        <v>#DIV/0!</v>
      </c>
      <c r="AD10" s="483" t="e">
        <f>'E&amp;E-TO'!$C$6*_xlfn.XLOOKUP(AD9,'E&amp;E-MO'!$B$10:$B$49,'E&amp;E-MO'!$Q$10:$Q$49)/'E&amp;E-MO'!$Q$50</f>
        <v>#DIV/0!</v>
      </c>
      <c r="AE10" s="483" t="e">
        <f>'E&amp;E-TO'!$C$6*_xlfn.XLOOKUP(AE9,'E&amp;E-MO'!$B$10:$B$49,'E&amp;E-MO'!$Q$10:$Q$49)/'E&amp;E-MO'!$Q$50</f>
        <v>#DIV/0!</v>
      </c>
      <c r="AF10" s="483" t="e">
        <f>'E&amp;E-TO'!$C$6*_xlfn.XLOOKUP(AF9,'E&amp;E-MO'!$B$10:$B$49,'E&amp;E-MO'!$Q$10:$Q$49)/'E&amp;E-MO'!$Q$50</f>
        <v>#DIV/0!</v>
      </c>
      <c r="AG10" s="483" t="e">
        <f>'E&amp;E-TO'!$C$6*_xlfn.XLOOKUP(AG9,'E&amp;E-MO'!$B$10:$B$49,'E&amp;E-MO'!$Q$10:$Q$49)/'E&amp;E-MO'!$Q$50</f>
        <v>#DIV/0!</v>
      </c>
      <c r="AH10" s="483" t="e">
        <f>'E&amp;E-TO'!$C$6*_xlfn.XLOOKUP(AH9,'E&amp;E-MO'!$B$10:$B$49,'E&amp;E-MO'!$Q$10:$Q$49)/'E&amp;E-MO'!$Q$50</f>
        <v>#DIV/0!</v>
      </c>
      <c r="AI10" s="483" t="e">
        <f>'E&amp;E-TO'!$C$6*_xlfn.XLOOKUP(AI9,'E&amp;E-MO'!$B$10:$B$49,'E&amp;E-MO'!$Q$10:$Q$49)/'E&amp;E-MO'!$Q$50</f>
        <v>#DIV/0!</v>
      </c>
      <c r="AJ10" s="483" t="e">
        <f>'E&amp;E-TO'!$C$6*_xlfn.XLOOKUP(AJ9,'E&amp;E-MO'!$B$10:$B$49,'E&amp;E-MO'!$Q$10:$Q$49)/'E&amp;E-MO'!$Q$50</f>
        <v>#DIV/0!</v>
      </c>
      <c r="AK10" s="483" t="e">
        <f>'E&amp;E-TO'!$C$6*_xlfn.XLOOKUP(AK9,'E&amp;E-MO'!$B$10:$B$49,'E&amp;E-MO'!$Q$10:$Q$49)/'E&amp;E-MO'!$Q$50</f>
        <v>#DIV/0!</v>
      </c>
      <c r="AL10" s="483" t="e">
        <f>'E&amp;E-TO'!$C$6*_xlfn.XLOOKUP(AL9,'E&amp;E-MO'!$B$10:$B$49,'E&amp;E-MO'!$Q$10:$Q$49)/'E&amp;E-MO'!$Q$50</f>
        <v>#DIV/0!</v>
      </c>
      <c r="AM10" s="483" t="e">
        <f>'E&amp;E-TO'!$C$6*_xlfn.XLOOKUP(AM9,'E&amp;E-MO'!$B$10:$B$49,'E&amp;E-MO'!$Q$10:$Q$49)/'E&amp;E-MO'!$Q$50</f>
        <v>#DIV/0!</v>
      </c>
      <c r="AN10" s="483" t="e">
        <f>'E&amp;E-TO'!$C$6*_xlfn.XLOOKUP(AN9,'E&amp;E-MO'!$B$10:$B$49,'E&amp;E-MO'!$Q$10:$Q$49)/'E&amp;E-MO'!$Q$50</f>
        <v>#DIV/0!</v>
      </c>
      <c r="AO10" s="483" t="e">
        <f>'E&amp;E-TO'!$C$6*_xlfn.XLOOKUP(AO9,'E&amp;E-MO'!$B$10:$B$49,'E&amp;E-MO'!$Q$10:$Q$49)/'E&amp;E-MO'!$Q$50</f>
        <v>#DIV/0!</v>
      </c>
      <c r="AP10" s="483" t="e">
        <f>'E&amp;E-TO'!$C$6*_xlfn.XLOOKUP(AP9,'E&amp;E-MO'!$B$10:$B$49,'E&amp;E-MO'!$Q$10:$Q$49)/'E&amp;E-MO'!$Q$50</f>
        <v>#DIV/0!</v>
      </c>
      <c r="AQ10" s="483" t="e">
        <f>'E&amp;E-TO'!$C$6*_xlfn.XLOOKUP(AQ9,'E&amp;E-MO'!$B$10:$B$49,'E&amp;E-MO'!$Q$10:$Q$49)/'E&amp;E-MO'!$Q$50</f>
        <v>#DIV/0!</v>
      </c>
      <c r="AR10" s="483" t="e">
        <f>SUM(D10:AQ17)</f>
        <v>#DIV/0!</v>
      </c>
    </row>
    <row r="11" spans="1:44" s="208" customFormat="1" ht="13.35" customHeight="1" x14ac:dyDescent="0.3">
      <c r="A11" s="174">
        <v>2</v>
      </c>
      <c r="B11" s="222" t="s">
        <v>352</v>
      </c>
      <c r="C11" s="223" t="s">
        <v>353</v>
      </c>
      <c r="D11" s="484"/>
      <c r="E11" s="484"/>
      <c r="F11" s="484"/>
      <c r="G11" s="484"/>
      <c r="H11" s="484"/>
      <c r="I11" s="484"/>
      <c r="J11" s="484"/>
      <c r="K11" s="484"/>
      <c r="L11" s="484"/>
      <c r="M11" s="484"/>
      <c r="N11" s="484"/>
      <c r="O11" s="484"/>
      <c r="P11" s="484"/>
      <c r="Q11" s="484"/>
      <c r="R11" s="484"/>
      <c r="S11" s="484"/>
      <c r="T11" s="484"/>
      <c r="U11" s="484"/>
      <c r="V11" s="484"/>
      <c r="W11" s="484"/>
      <c r="X11" s="484"/>
      <c r="Y11" s="484"/>
      <c r="Z11" s="484"/>
      <c r="AA11" s="484"/>
      <c r="AB11" s="484"/>
      <c r="AC11" s="484"/>
      <c r="AD11" s="484"/>
      <c r="AE11" s="484"/>
      <c r="AF11" s="484"/>
      <c r="AG11" s="484"/>
      <c r="AH11" s="484"/>
      <c r="AI11" s="484"/>
      <c r="AJ11" s="484"/>
      <c r="AK11" s="484"/>
      <c r="AL11" s="484"/>
      <c r="AM11" s="484"/>
      <c r="AN11" s="484"/>
      <c r="AO11" s="484"/>
      <c r="AP11" s="484"/>
      <c r="AQ11" s="484"/>
      <c r="AR11" s="484"/>
    </row>
    <row r="12" spans="1:44" s="208" customFormat="1" ht="13.2" hidden="1" x14ac:dyDescent="0.3">
      <c r="A12" s="174">
        <v>2</v>
      </c>
      <c r="B12" s="222" t="s">
        <v>354</v>
      </c>
      <c r="C12" s="223" t="s">
        <v>351</v>
      </c>
      <c r="D12" s="484"/>
      <c r="E12" s="484"/>
      <c r="F12" s="484"/>
      <c r="G12" s="484"/>
      <c r="H12" s="484"/>
      <c r="I12" s="484"/>
      <c r="J12" s="484"/>
      <c r="K12" s="484"/>
      <c r="L12" s="484"/>
      <c r="M12" s="484"/>
      <c r="N12" s="484"/>
      <c r="O12" s="484"/>
      <c r="P12" s="484"/>
      <c r="Q12" s="484"/>
      <c r="R12" s="484"/>
      <c r="S12" s="484"/>
      <c r="T12" s="484"/>
      <c r="U12" s="484"/>
      <c r="V12" s="484"/>
      <c r="W12" s="484"/>
      <c r="X12" s="484"/>
      <c r="Y12" s="484"/>
      <c r="Z12" s="484"/>
      <c r="AA12" s="484"/>
      <c r="AB12" s="484"/>
      <c r="AC12" s="484"/>
      <c r="AD12" s="484"/>
      <c r="AE12" s="484"/>
      <c r="AF12" s="484"/>
      <c r="AG12" s="484"/>
      <c r="AH12" s="484"/>
      <c r="AI12" s="484"/>
      <c r="AJ12" s="484"/>
      <c r="AK12" s="484"/>
      <c r="AL12" s="484"/>
      <c r="AM12" s="484"/>
      <c r="AN12" s="484"/>
      <c r="AO12" s="484"/>
      <c r="AP12" s="484"/>
      <c r="AQ12" s="484"/>
      <c r="AR12" s="484"/>
    </row>
    <row r="13" spans="1:44" s="208" customFormat="1" ht="13.2" hidden="1" x14ac:dyDescent="0.3">
      <c r="A13" s="174">
        <v>3</v>
      </c>
      <c r="B13" s="222" t="s">
        <v>355</v>
      </c>
      <c r="C13" s="223" t="s">
        <v>356</v>
      </c>
      <c r="D13" s="484"/>
      <c r="E13" s="484"/>
      <c r="F13" s="484"/>
      <c r="G13" s="484"/>
      <c r="H13" s="484"/>
      <c r="I13" s="484"/>
      <c r="J13" s="484"/>
      <c r="K13" s="484"/>
      <c r="L13" s="484"/>
      <c r="M13" s="484"/>
      <c r="N13" s="484"/>
      <c r="O13" s="484"/>
      <c r="P13" s="484"/>
      <c r="Q13" s="484"/>
      <c r="R13" s="484"/>
      <c r="S13" s="484"/>
      <c r="T13" s="484"/>
      <c r="U13" s="484"/>
      <c r="V13" s="484"/>
      <c r="W13" s="484"/>
      <c r="X13" s="484"/>
      <c r="Y13" s="484"/>
      <c r="Z13" s="484"/>
      <c r="AA13" s="484"/>
      <c r="AB13" s="484"/>
      <c r="AC13" s="484"/>
      <c r="AD13" s="484"/>
      <c r="AE13" s="484"/>
      <c r="AF13" s="484"/>
      <c r="AG13" s="484"/>
      <c r="AH13" s="484"/>
      <c r="AI13" s="484"/>
      <c r="AJ13" s="484"/>
      <c r="AK13" s="484"/>
      <c r="AL13" s="484"/>
      <c r="AM13" s="484"/>
      <c r="AN13" s="484"/>
      <c r="AO13" s="484"/>
      <c r="AP13" s="484"/>
      <c r="AQ13" s="484"/>
      <c r="AR13" s="484"/>
    </row>
    <row r="14" spans="1:44" s="208" customFormat="1" ht="13.2" hidden="1" x14ac:dyDescent="0.3">
      <c r="A14" s="174">
        <v>4</v>
      </c>
      <c r="B14" s="222" t="s">
        <v>357</v>
      </c>
      <c r="C14" s="223" t="s">
        <v>356</v>
      </c>
      <c r="D14" s="484"/>
      <c r="E14" s="484"/>
      <c r="F14" s="484"/>
      <c r="G14" s="484"/>
      <c r="H14" s="484"/>
      <c r="I14" s="484"/>
      <c r="J14" s="484"/>
      <c r="K14" s="484"/>
      <c r="L14" s="484"/>
      <c r="M14" s="484"/>
      <c r="N14" s="484"/>
      <c r="O14" s="484"/>
      <c r="P14" s="484"/>
      <c r="Q14" s="484"/>
      <c r="R14" s="484"/>
      <c r="S14" s="484"/>
      <c r="T14" s="484"/>
      <c r="U14" s="484"/>
      <c r="V14" s="484"/>
      <c r="W14" s="484"/>
      <c r="X14" s="484"/>
      <c r="Y14" s="484"/>
      <c r="Z14" s="484"/>
      <c r="AA14" s="484"/>
      <c r="AB14" s="484"/>
      <c r="AC14" s="484"/>
      <c r="AD14" s="484"/>
      <c r="AE14" s="484"/>
      <c r="AF14" s="484"/>
      <c r="AG14" s="484"/>
      <c r="AH14" s="484"/>
      <c r="AI14" s="484"/>
      <c r="AJ14" s="484"/>
      <c r="AK14" s="484"/>
      <c r="AL14" s="484"/>
      <c r="AM14" s="484"/>
      <c r="AN14" s="484"/>
      <c r="AO14" s="484"/>
      <c r="AP14" s="484"/>
      <c r="AQ14" s="484"/>
      <c r="AR14" s="484"/>
    </row>
    <row r="15" spans="1:44" s="208" customFormat="1" ht="13.2" hidden="1" x14ac:dyDescent="0.3">
      <c r="A15" s="174">
        <v>5</v>
      </c>
      <c r="B15" s="222" t="s">
        <v>358</v>
      </c>
      <c r="C15" s="223" t="s">
        <v>356</v>
      </c>
      <c r="D15" s="484"/>
      <c r="E15" s="484"/>
      <c r="F15" s="484"/>
      <c r="G15" s="484"/>
      <c r="H15" s="484"/>
      <c r="I15" s="484"/>
      <c r="J15" s="484"/>
      <c r="K15" s="484"/>
      <c r="L15" s="484"/>
      <c r="M15" s="484"/>
      <c r="N15" s="484"/>
      <c r="O15" s="484"/>
      <c r="P15" s="484"/>
      <c r="Q15" s="484"/>
      <c r="R15" s="484"/>
      <c r="S15" s="484"/>
      <c r="T15" s="484"/>
      <c r="U15" s="484"/>
      <c r="V15" s="484"/>
      <c r="W15" s="484"/>
      <c r="X15" s="484"/>
      <c r="Y15" s="484"/>
      <c r="Z15" s="484"/>
      <c r="AA15" s="484"/>
      <c r="AB15" s="484"/>
      <c r="AC15" s="484"/>
      <c r="AD15" s="484"/>
      <c r="AE15" s="484"/>
      <c r="AF15" s="484"/>
      <c r="AG15" s="484"/>
      <c r="AH15" s="484"/>
      <c r="AI15" s="484"/>
      <c r="AJ15" s="484"/>
      <c r="AK15" s="484"/>
      <c r="AL15" s="484"/>
      <c r="AM15" s="484"/>
      <c r="AN15" s="484"/>
      <c r="AO15" s="484"/>
      <c r="AP15" s="484"/>
      <c r="AQ15" s="484"/>
      <c r="AR15" s="484"/>
    </row>
    <row r="16" spans="1:44" s="208" customFormat="1" ht="13.2" hidden="1" x14ac:dyDescent="0.3">
      <c r="A16" s="174">
        <v>6</v>
      </c>
      <c r="B16" s="222" t="s">
        <v>359</v>
      </c>
      <c r="C16" s="223" t="s">
        <v>356</v>
      </c>
      <c r="D16" s="484"/>
      <c r="E16" s="484"/>
      <c r="F16" s="484"/>
      <c r="G16" s="484"/>
      <c r="H16" s="484"/>
      <c r="I16" s="484"/>
      <c r="J16" s="484"/>
      <c r="K16" s="484"/>
      <c r="L16" s="484"/>
      <c r="M16" s="484"/>
      <c r="N16" s="484"/>
      <c r="O16" s="484"/>
      <c r="P16" s="484"/>
      <c r="Q16" s="484"/>
      <c r="R16" s="484"/>
      <c r="S16" s="484"/>
      <c r="T16" s="484"/>
      <c r="U16" s="484"/>
      <c r="V16" s="484"/>
      <c r="W16" s="484"/>
      <c r="X16" s="484"/>
      <c r="Y16" s="484"/>
      <c r="Z16" s="484"/>
      <c r="AA16" s="484"/>
      <c r="AB16" s="484"/>
      <c r="AC16" s="484"/>
      <c r="AD16" s="484"/>
      <c r="AE16" s="484"/>
      <c r="AF16" s="484"/>
      <c r="AG16" s="484"/>
      <c r="AH16" s="484"/>
      <c r="AI16" s="484"/>
      <c r="AJ16" s="484"/>
      <c r="AK16" s="484"/>
      <c r="AL16" s="484"/>
      <c r="AM16" s="484"/>
      <c r="AN16" s="484"/>
      <c r="AO16" s="484"/>
      <c r="AP16" s="484"/>
      <c r="AQ16" s="484"/>
      <c r="AR16" s="484"/>
    </row>
    <row r="17" spans="1:44" s="208" customFormat="1" ht="13.2" hidden="1" x14ac:dyDescent="0.3">
      <c r="A17" s="174">
        <v>7</v>
      </c>
      <c r="B17" s="222" t="s">
        <v>360</v>
      </c>
      <c r="C17" s="223" t="s">
        <v>356</v>
      </c>
      <c r="D17" s="485"/>
      <c r="E17" s="485"/>
      <c r="F17" s="485"/>
      <c r="G17" s="485"/>
      <c r="H17" s="485"/>
      <c r="I17" s="485"/>
      <c r="J17" s="485"/>
      <c r="K17" s="485"/>
      <c r="L17" s="485"/>
      <c r="M17" s="485"/>
      <c r="N17" s="485"/>
      <c r="O17" s="485"/>
      <c r="P17" s="485"/>
      <c r="Q17" s="485"/>
      <c r="R17" s="485"/>
      <c r="S17" s="485"/>
      <c r="T17" s="485"/>
      <c r="U17" s="485"/>
      <c r="V17" s="485"/>
      <c r="W17" s="485"/>
      <c r="X17" s="485"/>
      <c r="Y17" s="485"/>
      <c r="Z17" s="485"/>
      <c r="AA17" s="485"/>
      <c r="AB17" s="485"/>
      <c r="AC17" s="485"/>
      <c r="AD17" s="485"/>
      <c r="AE17" s="485"/>
      <c r="AF17" s="485"/>
      <c r="AG17" s="485"/>
      <c r="AH17" s="485"/>
      <c r="AI17" s="485"/>
      <c r="AJ17" s="485"/>
      <c r="AK17" s="485"/>
      <c r="AL17" s="485"/>
      <c r="AM17" s="485"/>
      <c r="AN17" s="485"/>
      <c r="AO17" s="485"/>
      <c r="AP17" s="485"/>
      <c r="AQ17" s="485"/>
      <c r="AR17" s="485"/>
    </row>
    <row r="18" spans="1:44" s="208" customFormat="1" ht="13.2" hidden="1" x14ac:dyDescent="0.3">
      <c r="A18" s="224"/>
      <c r="B18" s="225"/>
      <c r="C18" s="225"/>
      <c r="D18" s="226"/>
      <c r="E18" s="226"/>
      <c r="F18" s="226"/>
      <c r="G18" s="226"/>
      <c r="H18" s="226"/>
      <c r="I18" s="226"/>
      <c r="J18" s="226"/>
      <c r="K18" s="226"/>
      <c r="L18" s="226"/>
      <c r="M18" s="226"/>
      <c r="N18" s="226"/>
      <c r="O18" s="226"/>
      <c r="P18" s="226"/>
      <c r="Q18" s="226"/>
      <c r="R18" s="226"/>
      <c r="S18" s="226"/>
      <c r="T18" s="226"/>
      <c r="U18" s="226"/>
      <c r="V18" s="226"/>
      <c r="W18" s="226"/>
      <c r="X18" s="226"/>
      <c r="Y18" s="226"/>
      <c r="Z18" s="226"/>
      <c r="AA18" s="226"/>
      <c r="AB18" s="226"/>
      <c r="AC18" s="226"/>
      <c r="AD18" s="226"/>
      <c r="AE18" s="226"/>
      <c r="AF18" s="226"/>
      <c r="AG18" s="226"/>
      <c r="AH18" s="226"/>
      <c r="AI18" s="226"/>
      <c r="AJ18" s="226"/>
      <c r="AK18" s="226"/>
      <c r="AL18" s="226"/>
      <c r="AM18" s="226"/>
      <c r="AN18" s="226"/>
      <c r="AO18" s="226"/>
      <c r="AP18" s="226"/>
      <c r="AQ18" s="226"/>
    </row>
    <row r="19" spans="1:44" s="208" customFormat="1" ht="13.2" hidden="1" x14ac:dyDescent="0.3">
      <c r="A19" s="227" t="s">
        <v>361</v>
      </c>
      <c r="B19" s="228"/>
      <c r="C19" s="227"/>
      <c r="D19" s="229"/>
      <c r="E19" s="230"/>
      <c r="F19" s="230"/>
      <c r="G19" s="230"/>
      <c r="H19" s="230"/>
      <c r="I19" s="226"/>
      <c r="J19" s="226"/>
      <c r="K19" s="226"/>
      <c r="L19" s="226"/>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6"/>
      <c r="AM19" s="226"/>
      <c r="AN19" s="226"/>
      <c r="AO19" s="226"/>
      <c r="AP19" s="226"/>
      <c r="AQ19" s="226"/>
    </row>
    <row r="20" spans="1:44" s="208" customFormat="1" ht="62.55" customHeight="1" x14ac:dyDescent="0.3">
      <c r="A20" s="40" t="s">
        <v>126</v>
      </c>
      <c r="B20" s="126" t="s">
        <v>257</v>
      </c>
      <c r="C20" s="298" t="s">
        <v>189</v>
      </c>
      <c r="D20" s="221" t="s">
        <v>202</v>
      </c>
      <c r="E20" s="221" t="s">
        <v>204</v>
      </c>
      <c r="F20" s="221" t="s">
        <v>205</v>
      </c>
      <c r="G20" s="221" t="s">
        <v>206</v>
      </c>
      <c r="H20" s="221" t="s">
        <v>207</v>
      </c>
      <c r="I20" s="221" t="s">
        <v>208</v>
      </c>
      <c r="J20" s="221" t="s">
        <v>209</v>
      </c>
      <c r="K20" s="221" t="s">
        <v>210</v>
      </c>
      <c r="L20" s="221" t="s">
        <v>211</v>
      </c>
      <c r="M20" s="221" t="s">
        <v>212</v>
      </c>
      <c r="N20" s="221" t="s">
        <v>213</v>
      </c>
      <c r="O20" s="221" t="s">
        <v>214</v>
      </c>
      <c r="P20" s="221" t="s">
        <v>215</v>
      </c>
      <c r="Q20" s="221" t="s">
        <v>216</v>
      </c>
      <c r="R20" s="221" t="s">
        <v>217</v>
      </c>
      <c r="S20" s="221" t="s">
        <v>218</v>
      </c>
      <c r="T20" s="221" t="s">
        <v>219</v>
      </c>
      <c r="U20" s="221" t="s">
        <v>220</v>
      </c>
      <c r="V20" s="221" t="s">
        <v>221</v>
      </c>
      <c r="W20" s="221" t="s">
        <v>222</v>
      </c>
      <c r="X20" s="221" t="s">
        <v>223</v>
      </c>
      <c r="Y20" s="221" t="s">
        <v>224</v>
      </c>
      <c r="Z20" s="221" t="s">
        <v>225</v>
      </c>
      <c r="AA20" s="221" t="s">
        <v>226</v>
      </c>
      <c r="AB20" s="221" t="s">
        <v>227</v>
      </c>
      <c r="AC20" s="221" t="s">
        <v>228</v>
      </c>
      <c r="AD20" s="221" t="s">
        <v>229</v>
      </c>
      <c r="AE20" s="221" t="s">
        <v>230</v>
      </c>
      <c r="AF20" s="221" t="s">
        <v>231</v>
      </c>
      <c r="AG20" s="221" t="s">
        <v>232</v>
      </c>
      <c r="AH20" s="221" t="s">
        <v>233</v>
      </c>
      <c r="AI20" s="221" t="s">
        <v>234</v>
      </c>
      <c r="AJ20" s="221" t="s">
        <v>235</v>
      </c>
      <c r="AK20" s="221" t="s">
        <v>236</v>
      </c>
      <c r="AL20" s="221" t="s">
        <v>237</v>
      </c>
      <c r="AM20" s="221" t="s">
        <v>238</v>
      </c>
      <c r="AN20" s="221" t="s">
        <v>239</v>
      </c>
      <c r="AO20" s="221" t="s">
        <v>240</v>
      </c>
      <c r="AP20" s="221" t="s">
        <v>241</v>
      </c>
      <c r="AQ20" s="221" t="s">
        <v>242</v>
      </c>
      <c r="AR20" s="298" t="s">
        <v>70</v>
      </c>
    </row>
    <row r="21" spans="1:44" s="208" customFormat="1" ht="34.049999999999997" customHeight="1" x14ac:dyDescent="0.3">
      <c r="A21" s="174">
        <v>1</v>
      </c>
      <c r="B21" s="231" t="s">
        <v>362</v>
      </c>
      <c r="C21" s="65">
        <v>0.05</v>
      </c>
      <c r="D21" s="232" t="e">
        <f>D$10*$C21</f>
        <v>#DIV/0!</v>
      </c>
      <c r="E21" s="233" t="e">
        <f t="shared" ref="D21:T24" si="0">E$10*$C21</f>
        <v>#DIV/0!</v>
      </c>
      <c r="F21" s="233" t="e">
        <f t="shared" si="0"/>
        <v>#DIV/0!</v>
      </c>
      <c r="G21" s="233" t="e">
        <f t="shared" si="0"/>
        <v>#DIV/0!</v>
      </c>
      <c r="H21" s="233" t="e">
        <f t="shared" si="0"/>
        <v>#DIV/0!</v>
      </c>
      <c r="I21" s="233" t="e">
        <f t="shared" si="0"/>
        <v>#DIV/0!</v>
      </c>
      <c r="J21" s="233" t="e">
        <f>J$10*$C21</f>
        <v>#DIV/0!</v>
      </c>
      <c r="K21" s="233" t="e">
        <f t="shared" si="0"/>
        <v>#DIV/0!</v>
      </c>
      <c r="L21" s="233" t="e">
        <f t="shared" si="0"/>
        <v>#DIV/0!</v>
      </c>
      <c r="M21" s="233" t="e">
        <f t="shared" si="0"/>
        <v>#DIV/0!</v>
      </c>
      <c r="N21" s="233" t="e">
        <f t="shared" si="0"/>
        <v>#DIV/0!</v>
      </c>
      <c r="O21" s="233" t="e">
        <f t="shared" si="0"/>
        <v>#DIV/0!</v>
      </c>
      <c r="P21" s="233" t="e">
        <f t="shared" si="0"/>
        <v>#DIV/0!</v>
      </c>
      <c r="Q21" s="233" t="e">
        <f t="shared" si="0"/>
        <v>#DIV/0!</v>
      </c>
      <c r="R21" s="233" t="e">
        <f t="shared" si="0"/>
        <v>#DIV/0!</v>
      </c>
      <c r="S21" s="233" t="e">
        <f t="shared" si="0"/>
        <v>#DIV/0!</v>
      </c>
      <c r="T21" s="233" t="e">
        <f t="shared" si="0"/>
        <v>#DIV/0!</v>
      </c>
      <c r="U21" s="233" t="e">
        <f t="shared" ref="R21:AQ24" si="1">U$10*$C21</f>
        <v>#DIV/0!</v>
      </c>
      <c r="V21" s="233" t="e">
        <f t="shared" si="1"/>
        <v>#DIV/0!</v>
      </c>
      <c r="W21" s="233" t="e">
        <f t="shared" si="1"/>
        <v>#DIV/0!</v>
      </c>
      <c r="X21" s="233" t="e">
        <f t="shared" si="1"/>
        <v>#DIV/0!</v>
      </c>
      <c r="Y21" s="233" t="e">
        <f t="shared" si="1"/>
        <v>#DIV/0!</v>
      </c>
      <c r="Z21" s="233" t="e">
        <f t="shared" si="1"/>
        <v>#DIV/0!</v>
      </c>
      <c r="AA21" s="233" t="e">
        <f t="shared" si="1"/>
        <v>#DIV/0!</v>
      </c>
      <c r="AB21" s="233" t="e">
        <f t="shared" si="1"/>
        <v>#DIV/0!</v>
      </c>
      <c r="AC21" s="233" t="e">
        <f t="shared" si="1"/>
        <v>#DIV/0!</v>
      </c>
      <c r="AD21" s="233" t="e">
        <f t="shared" si="1"/>
        <v>#DIV/0!</v>
      </c>
      <c r="AE21" s="233" t="e">
        <f t="shared" si="1"/>
        <v>#DIV/0!</v>
      </c>
      <c r="AF21" s="233" t="e">
        <f t="shared" si="1"/>
        <v>#DIV/0!</v>
      </c>
      <c r="AG21" s="233" t="e">
        <f t="shared" si="1"/>
        <v>#DIV/0!</v>
      </c>
      <c r="AH21" s="233" t="e">
        <f t="shared" si="1"/>
        <v>#DIV/0!</v>
      </c>
      <c r="AI21" s="233" t="e">
        <f t="shared" si="1"/>
        <v>#DIV/0!</v>
      </c>
      <c r="AJ21" s="233" t="e">
        <f t="shared" si="1"/>
        <v>#DIV/0!</v>
      </c>
      <c r="AK21" s="233" t="e">
        <f t="shared" si="1"/>
        <v>#DIV/0!</v>
      </c>
      <c r="AL21" s="233" t="e">
        <f t="shared" si="1"/>
        <v>#DIV/0!</v>
      </c>
      <c r="AM21" s="233" t="e">
        <f t="shared" si="1"/>
        <v>#DIV/0!</v>
      </c>
      <c r="AN21" s="233" t="e">
        <f t="shared" si="1"/>
        <v>#DIV/0!</v>
      </c>
      <c r="AO21" s="233" t="e">
        <f t="shared" si="1"/>
        <v>#DIV/0!</v>
      </c>
      <c r="AP21" s="233" t="e">
        <f t="shared" si="1"/>
        <v>#DIV/0!</v>
      </c>
      <c r="AQ21" s="233" t="e">
        <f t="shared" si="1"/>
        <v>#DIV/0!</v>
      </c>
      <c r="AR21" s="233" t="e">
        <f>SUM(D21:AQ21)</f>
        <v>#DIV/0!</v>
      </c>
    </row>
    <row r="22" spans="1:44" s="208" customFormat="1" ht="48" customHeight="1" x14ac:dyDescent="0.3">
      <c r="A22" s="93">
        <v>2</v>
      </c>
      <c r="B22" s="231" t="s">
        <v>363</v>
      </c>
      <c r="C22" s="65">
        <v>0.2</v>
      </c>
      <c r="D22" s="233" t="e">
        <f t="shared" si="0"/>
        <v>#DIV/0!</v>
      </c>
      <c r="E22" s="233" t="e">
        <f t="shared" si="0"/>
        <v>#DIV/0!</v>
      </c>
      <c r="F22" s="233" t="e">
        <f t="shared" si="0"/>
        <v>#DIV/0!</v>
      </c>
      <c r="G22" s="233" t="e">
        <f t="shared" si="0"/>
        <v>#DIV/0!</v>
      </c>
      <c r="H22" s="233" t="e">
        <f t="shared" si="0"/>
        <v>#DIV/0!</v>
      </c>
      <c r="I22" s="233" t="e">
        <f t="shared" si="0"/>
        <v>#DIV/0!</v>
      </c>
      <c r="J22" s="233" t="e">
        <f>J$10*$C22</f>
        <v>#DIV/0!</v>
      </c>
      <c r="K22" s="233" t="e">
        <f t="shared" si="0"/>
        <v>#DIV/0!</v>
      </c>
      <c r="L22" s="233" t="e">
        <f t="shared" si="0"/>
        <v>#DIV/0!</v>
      </c>
      <c r="M22" s="233" t="e">
        <f t="shared" si="0"/>
        <v>#DIV/0!</v>
      </c>
      <c r="N22" s="233" t="e">
        <f t="shared" si="0"/>
        <v>#DIV/0!</v>
      </c>
      <c r="O22" s="233" t="e">
        <f t="shared" si="0"/>
        <v>#DIV/0!</v>
      </c>
      <c r="P22" s="233" t="e">
        <f t="shared" si="0"/>
        <v>#DIV/0!</v>
      </c>
      <c r="Q22" s="233" t="e">
        <f t="shared" si="0"/>
        <v>#DIV/0!</v>
      </c>
      <c r="R22" s="233" t="e">
        <f t="shared" si="1"/>
        <v>#DIV/0!</v>
      </c>
      <c r="S22" s="233" t="e">
        <f t="shared" si="1"/>
        <v>#DIV/0!</v>
      </c>
      <c r="T22" s="233" t="e">
        <f t="shared" si="1"/>
        <v>#DIV/0!</v>
      </c>
      <c r="U22" s="233" t="e">
        <f t="shared" si="1"/>
        <v>#DIV/0!</v>
      </c>
      <c r="V22" s="233" t="e">
        <f t="shared" si="1"/>
        <v>#DIV/0!</v>
      </c>
      <c r="W22" s="233" t="e">
        <f t="shared" si="1"/>
        <v>#DIV/0!</v>
      </c>
      <c r="X22" s="233" t="e">
        <f t="shared" si="1"/>
        <v>#DIV/0!</v>
      </c>
      <c r="Y22" s="233" t="e">
        <f t="shared" si="1"/>
        <v>#DIV/0!</v>
      </c>
      <c r="Z22" s="233" t="e">
        <f t="shared" si="1"/>
        <v>#DIV/0!</v>
      </c>
      <c r="AA22" s="233" t="e">
        <f t="shared" si="1"/>
        <v>#DIV/0!</v>
      </c>
      <c r="AB22" s="233" t="e">
        <f t="shared" si="1"/>
        <v>#DIV/0!</v>
      </c>
      <c r="AC22" s="233" t="e">
        <f t="shared" si="1"/>
        <v>#DIV/0!</v>
      </c>
      <c r="AD22" s="233" t="e">
        <f t="shared" si="1"/>
        <v>#DIV/0!</v>
      </c>
      <c r="AE22" s="233" t="e">
        <f t="shared" si="1"/>
        <v>#DIV/0!</v>
      </c>
      <c r="AF22" s="233" t="e">
        <f t="shared" si="1"/>
        <v>#DIV/0!</v>
      </c>
      <c r="AG22" s="233" t="e">
        <f t="shared" si="1"/>
        <v>#DIV/0!</v>
      </c>
      <c r="AH22" s="233" t="e">
        <f t="shared" si="1"/>
        <v>#DIV/0!</v>
      </c>
      <c r="AI22" s="233" t="e">
        <f t="shared" si="1"/>
        <v>#DIV/0!</v>
      </c>
      <c r="AJ22" s="233" t="e">
        <f t="shared" si="1"/>
        <v>#DIV/0!</v>
      </c>
      <c r="AK22" s="233" t="e">
        <f t="shared" si="1"/>
        <v>#DIV/0!</v>
      </c>
      <c r="AL22" s="233" t="e">
        <f t="shared" si="1"/>
        <v>#DIV/0!</v>
      </c>
      <c r="AM22" s="233" t="e">
        <f t="shared" si="1"/>
        <v>#DIV/0!</v>
      </c>
      <c r="AN22" s="233" t="e">
        <f t="shared" si="1"/>
        <v>#DIV/0!</v>
      </c>
      <c r="AO22" s="233" t="e">
        <f t="shared" si="1"/>
        <v>#DIV/0!</v>
      </c>
      <c r="AP22" s="233" t="e">
        <f t="shared" si="1"/>
        <v>#DIV/0!</v>
      </c>
      <c r="AQ22" s="233" t="e">
        <f t="shared" si="1"/>
        <v>#DIV/0!</v>
      </c>
      <c r="AR22" s="233" t="e">
        <f>SUM(D22:AQ22)</f>
        <v>#DIV/0!</v>
      </c>
    </row>
    <row r="23" spans="1:44" s="208" customFormat="1" ht="39.6" x14ac:dyDescent="0.3">
      <c r="A23" s="174">
        <v>3</v>
      </c>
      <c r="B23" s="231" t="s">
        <v>364</v>
      </c>
      <c r="C23" s="65">
        <v>0.35</v>
      </c>
      <c r="D23" s="233" t="e">
        <f t="shared" si="0"/>
        <v>#DIV/0!</v>
      </c>
      <c r="E23" s="233" t="e">
        <f t="shared" si="0"/>
        <v>#DIV/0!</v>
      </c>
      <c r="F23" s="233" t="e">
        <f t="shared" si="0"/>
        <v>#DIV/0!</v>
      </c>
      <c r="G23" s="233" t="e">
        <f t="shared" si="0"/>
        <v>#DIV/0!</v>
      </c>
      <c r="H23" s="233" t="e">
        <f t="shared" si="0"/>
        <v>#DIV/0!</v>
      </c>
      <c r="I23" s="233" t="e">
        <f t="shared" si="0"/>
        <v>#DIV/0!</v>
      </c>
      <c r="J23" s="233" t="e">
        <f>J$10*$C23</f>
        <v>#DIV/0!</v>
      </c>
      <c r="K23" s="233" t="e">
        <f t="shared" si="0"/>
        <v>#DIV/0!</v>
      </c>
      <c r="L23" s="233" t="e">
        <f t="shared" si="0"/>
        <v>#DIV/0!</v>
      </c>
      <c r="M23" s="233" t="e">
        <f t="shared" si="0"/>
        <v>#DIV/0!</v>
      </c>
      <c r="N23" s="233" t="e">
        <f t="shared" si="0"/>
        <v>#DIV/0!</v>
      </c>
      <c r="O23" s="233" t="e">
        <f t="shared" si="0"/>
        <v>#DIV/0!</v>
      </c>
      <c r="P23" s="233" t="e">
        <f t="shared" si="0"/>
        <v>#DIV/0!</v>
      </c>
      <c r="Q23" s="233" t="e">
        <f t="shared" si="0"/>
        <v>#DIV/0!</v>
      </c>
      <c r="R23" s="233" t="e">
        <f t="shared" si="1"/>
        <v>#DIV/0!</v>
      </c>
      <c r="S23" s="233" t="e">
        <f t="shared" si="1"/>
        <v>#DIV/0!</v>
      </c>
      <c r="T23" s="233" t="e">
        <f t="shared" si="1"/>
        <v>#DIV/0!</v>
      </c>
      <c r="U23" s="233" t="e">
        <f t="shared" si="1"/>
        <v>#DIV/0!</v>
      </c>
      <c r="V23" s="233" t="e">
        <f t="shared" si="1"/>
        <v>#DIV/0!</v>
      </c>
      <c r="W23" s="233" t="e">
        <f t="shared" si="1"/>
        <v>#DIV/0!</v>
      </c>
      <c r="X23" s="233" t="e">
        <f t="shared" si="1"/>
        <v>#DIV/0!</v>
      </c>
      <c r="Y23" s="233" t="e">
        <f t="shared" si="1"/>
        <v>#DIV/0!</v>
      </c>
      <c r="Z23" s="233" t="e">
        <f t="shared" si="1"/>
        <v>#DIV/0!</v>
      </c>
      <c r="AA23" s="233" t="e">
        <f t="shared" si="1"/>
        <v>#DIV/0!</v>
      </c>
      <c r="AB23" s="233" t="e">
        <f t="shared" si="1"/>
        <v>#DIV/0!</v>
      </c>
      <c r="AC23" s="233" t="e">
        <f t="shared" si="1"/>
        <v>#DIV/0!</v>
      </c>
      <c r="AD23" s="233" t="e">
        <f t="shared" si="1"/>
        <v>#DIV/0!</v>
      </c>
      <c r="AE23" s="233" t="e">
        <f t="shared" si="1"/>
        <v>#DIV/0!</v>
      </c>
      <c r="AF23" s="233" t="e">
        <f t="shared" si="1"/>
        <v>#DIV/0!</v>
      </c>
      <c r="AG23" s="233" t="e">
        <f t="shared" si="1"/>
        <v>#DIV/0!</v>
      </c>
      <c r="AH23" s="233" t="e">
        <f t="shared" si="1"/>
        <v>#DIV/0!</v>
      </c>
      <c r="AI23" s="233" t="e">
        <f t="shared" si="1"/>
        <v>#DIV/0!</v>
      </c>
      <c r="AJ23" s="233" t="e">
        <f t="shared" si="1"/>
        <v>#DIV/0!</v>
      </c>
      <c r="AK23" s="233" t="e">
        <f t="shared" si="1"/>
        <v>#DIV/0!</v>
      </c>
      <c r="AL23" s="233" t="e">
        <f t="shared" si="1"/>
        <v>#DIV/0!</v>
      </c>
      <c r="AM23" s="233" t="e">
        <f t="shared" si="1"/>
        <v>#DIV/0!</v>
      </c>
      <c r="AN23" s="233" t="e">
        <f t="shared" si="1"/>
        <v>#DIV/0!</v>
      </c>
      <c r="AO23" s="233" t="e">
        <f t="shared" si="1"/>
        <v>#DIV/0!</v>
      </c>
      <c r="AP23" s="233" t="e">
        <f t="shared" si="1"/>
        <v>#DIV/0!</v>
      </c>
      <c r="AQ23" s="233" t="e">
        <f t="shared" si="1"/>
        <v>#DIV/0!</v>
      </c>
      <c r="AR23" s="233" t="e">
        <f>SUM(D23:AQ23)</f>
        <v>#DIV/0!</v>
      </c>
    </row>
    <row r="24" spans="1:44" s="208" customFormat="1" ht="63" customHeight="1" x14ac:dyDescent="0.3">
      <c r="A24" s="93">
        <v>4</v>
      </c>
      <c r="B24" s="231" t="s">
        <v>365</v>
      </c>
      <c r="C24" s="65">
        <v>0.4</v>
      </c>
      <c r="D24" s="233" t="e">
        <f t="shared" si="0"/>
        <v>#DIV/0!</v>
      </c>
      <c r="E24" s="233" t="e">
        <f t="shared" si="0"/>
        <v>#DIV/0!</v>
      </c>
      <c r="F24" s="233" t="e">
        <f t="shared" si="0"/>
        <v>#DIV/0!</v>
      </c>
      <c r="G24" s="233" t="e">
        <f t="shared" si="0"/>
        <v>#DIV/0!</v>
      </c>
      <c r="H24" s="233" t="e">
        <f t="shared" si="0"/>
        <v>#DIV/0!</v>
      </c>
      <c r="I24" s="233" t="e">
        <f t="shared" si="0"/>
        <v>#DIV/0!</v>
      </c>
      <c r="J24" s="233" t="e">
        <f>J$10*$C24</f>
        <v>#DIV/0!</v>
      </c>
      <c r="K24" s="233" t="e">
        <f t="shared" si="0"/>
        <v>#DIV/0!</v>
      </c>
      <c r="L24" s="233" t="e">
        <f t="shared" si="0"/>
        <v>#DIV/0!</v>
      </c>
      <c r="M24" s="233" t="e">
        <f t="shared" si="0"/>
        <v>#DIV/0!</v>
      </c>
      <c r="N24" s="233" t="e">
        <f t="shared" si="0"/>
        <v>#DIV/0!</v>
      </c>
      <c r="O24" s="233" t="e">
        <f t="shared" si="0"/>
        <v>#DIV/0!</v>
      </c>
      <c r="P24" s="233" t="e">
        <f t="shared" si="0"/>
        <v>#DIV/0!</v>
      </c>
      <c r="Q24" s="233" t="e">
        <f t="shared" si="0"/>
        <v>#DIV/0!</v>
      </c>
      <c r="R24" s="233" t="e">
        <f t="shared" si="1"/>
        <v>#DIV/0!</v>
      </c>
      <c r="S24" s="233" t="e">
        <f t="shared" si="1"/>
        <v>#DIV/0!</v>
      </c>
      <c r="T24" s="233" t="e">
        <f t="shared" si="1"/>
        <v>#DIV/0!</v>
      </c>
      <c r="U24" s="233" t="e">
        <f t="shared" si="1"/>
        <v>#DIV/0!</v>
      </c>
      <c r="V24" s="233" t="e">
        <f t="shared" si="1"/>
        <v>#DIV/0!</v>
      </c>
      <c r="W24" s="233" t="e">
        <f t="shared" si="1"/>
        <v>#DIV/0!</v>
      </c>
      <c r="X24" s="233" t="e">
        <f t="shared" si="1"/>
        <v>#DIV/0!</v>
      </c>
      <c r="Y24" s="233" t="e">
        <f t="shared" si="1"/>
        <v>#DIV/0!</v>
      </c>
      <c r="Z24" s="233" t="e">
        <f t="shared" si="1"/>
        <v>#DIV/0!</v>
      </c>
      <c r="AA24" s="233" t="e">
        <f t="shared" si="1"/>
        <v>#DIV/0!</v>
      </c>
      <c r="AB24" s="233" t="e">
        <f t="shared" si="1"/>
        <v>#DIV/0!</v>
      </c>
      <c r="AC24" s="233" t="e">
        <f t="shared" si="1"/>
        <v>#DIV/0!</v>
      </c>
      <c r="AD24" s="233" t="e">
        <f t="shared" si="1"/>
        <v>#DIV/0!</v>
      </c>
      <c r="AE24" s="233" t="e">
        <f t="shared" si="1"/>
        <v>#DIV/0!</v>
      </c>
      <c r="AF24" s="233" t="e">
        <f t="shared" si="1"/>
        <v>#DIV/0!</v>
      </c>
      <c r="AG24" s="233" t="e">
        <f t="shared" si="1"/>
        <v>#DIV/0!</v>
      </c>
      <c r="AH24" s="233" t="e">
        <f t="shared" si="1"/>
        <v>#DIV/0!</v>
      </c>
      <c r="AI24" s="233" t="e">
        <f t="shared" si="1"/>
        <v>#DIV/0!</v>
      </c>
      <c r="AJ24" s="233" t="e">
        <f t="shared" si="1"/>
        <v>#DIV/0!</v>
      </c>
      <c r="AK24" s="233" t="e">
        <f t="shared" si="1"/>
        <v>#DIV/0!</v>
      </c>
      <c r="AL24" s="233" t="e">
        <f t="shared" si="1"/>
        <v>#DIV/0!</v>
      </c>
      <c r="AM24" s="233" t="e">
        <f t="shared" si="1"/>
        <v>#DIV/0!</v>
      </c>
      <c r="AN24" s="233" t="e">
        <f t="shared" si="1"/>
        <v>#DIV/0!</v>
      </c>
      <c r="AO24" s="233" t="e">
        <f t="shared" si="1"/>
        <v>#DIV/0!</v>
      </c>
      <c r="AP24" s="233" t="e">
        <f t="shared" si="1"/>
        <v>#DIV/0!</v>
      </c>
      <c r="AQ24" s="233" t="e">
        <f t="shared" si="1"/>
        <v>#DIV/0!</v>
      </c>
      <c r="AR24" s="233" t="e">
        <f>SUM(D24:AQ24)</f>
        <v>#DIV/0!</v>
      </c>
    </row>
    <row r="25" spans="1:44" s="208" customFormat="1" ht="23.55" customHeight="1" x14ac:dyDescent="0.3">
      <c r="A25" s="361" t="s">
        <v>70</v>
      </c>
      <c r="B25" s="362"/>
      <c r="C25" s="391"/>
      <c r="D25" s="234" t="e">
        <f>SUM(D21:D24)</f>
        <v>#DIV/0!</v>
      </c>
      <c r="E25" s="234" t="e">
        <f>SUM(E21:E24)</f>
        <v>#DIV/0!</v>
      </c>
      <c r="F25" s="234" t="e">
        <f>SUM(F21:F24)</f>
        <v>#DIV/0!</v>
      </c>
      <c r="G25" s="234" t="e">
        <f>SUM(G21:G24)</f>
        <v>#DIV/0!</v>
      </c>
      <c r="H25" s="234" t="e">
        <f t="shared" ref="H25:O25" si="2">SUM(H21:H24)</f>
        <v>#DIV/0!</v>
      </c>
      <c r="I25" s="234" t="e">
        <f t="shared" si="2"/>
        <v>#DIV/0!</v>
      </c>
      <c r="J25" s="234" t="e">
        <f>SUM(J21:J24)</f>
        <v>#DIV/0!</v>
      </c>
      <c r="K25" s="234" t="e">
        <f t="shared" si="2"/>
        <v>#DIV/0!</v>
      </c>
      <c r="L25" s="234" t="e">
        <f t="shared" si="2"/>
        <v>#DIV/0!</v>
      </c>
      <c r="M25" s="234" t="e">
        <f t="shared" si="2"/>
        <v>#DIV/0!</v>
      </c>
      <c r="N25" s="234" t="e">
        <f t="shared" si="2"/>
        <v>#DIV/0!</v>
      </c>
      <c r="O25" s="234" t="e">
        <f t="shared" si="2"/>
        <v>#DIV/0!</v>
      </c>
      <c r="P25" s="234" t="e">
        <f t="shared" ref="P25:Q25" si="3">SUM(P21:P24)</f>
        <v>#DIV/0!</v>
      </c>
      <c r="Q25" s="234" t="e">
        <f t="shared" si="3"/>
        <v>#DIV/0!</v>
      </c>
      <c r="R25" s="234" t="e">
        <f t="shared" ref="R25:AP25" si="4">SUM(R21:R24)</f>
        <v>#DIV/0!</v>
      </c>
      <c r="S25" s="234" t="e">
        <f t="shared" si="4"/>
        <v>#DIV/0!</v>
      </c>
      <c r="T25" s="234" t="e">
        <f t="shared" si="4"/>
        <v>#DIV/0!</v>
      </c>
      <c r="U25" s="234" t="e">
        <f t="shared" si="4"/>
        <v>#DIV/0!</v>
      </c>
      <c r="V25" s="234" t="e">
        <f t="shared" si="4"/>
        <v>#DIV/0!</v>
      </c>
      <c r="W25" s="234" t="e">
        <f t="shared" si="4"/>
        <v>#DIV/0!</v>
      </c>
      <c r="X25" s="234" t="e">
        <f t="shared" si="4"/>
        <v>#DIV/0!</v>
      </c>
      <c r="Y25" s="234" t="e">
        <f t="shared" si="4"/>
        <v>#DIV/0!</v>
      </c>
      <c r="Z25" s="234" t="e">
        <f t="shared" si="4"/>
        <v>#DIV/0!</v>
      </c>
      <c r="AA25" s="234" t="e">
        <f t="shared" si="4"/>
        <v>#DIV/0!</v>
      </c>
      <c r="AB25" s="234" t="e">
        <f t="shared" si="4"/>
        <v>#DIV/0!</v>
      </c>
      <c r="AC25" s="234" t="e">
        <f t="shared" si="4"/>
        <v>#DIV/0!</v>
      </c>
      <c r="AD25" s="234" t="e">
        <f t="shared" si="4"/>
        <v>#DIV/0!</v>
      </c>
      <c r="AE25" s="234" t="e">
        <f t="shared" si="4"/>
        <v>#DIV/0!</v>
      </c>
      <c r="AF25" s="234" t="e">
        <f t="shared" si="4"/>
        <v>#DIV/0!</v>
      </c>
      <c r="AG25" s="234" t="e">
        <f t="shared" si="4"/>
        <v>#DIV/0!</v>
      </c>
      <c r="AH25" s="234" t="e">
        <f t="shared" si="4"/>
        <v>#DIV/0!</v>
      </c>
      <c r="AI25" s="234" t="e">
        <f t="shared" si="4"/>
        <v>#DIV/0!</v>
      </c>
      <c r="AJ25" s="234" t="e">
        <f t="shared" si="4"/>
        <v>#DIV/0!</v>
      </c>
      <c r="AK25" s="234" t="e">
        <f t="shared" si="4"/>
        <v>#DIV/0!</v>
      </c>
      <c r="AL25" s="234" t="e">
        <f t="shared" si="4"/>
        <v>#DIV/0!</v>
      </c>
      <c r="AM25" s="234" t="e">
        <f t="shared" si="4"/>
        <v>#DIV/0!</v>
      </c>
      <c r="AN25" s="234" t="e">
        <f t="shared" si="4"/>
        <v>#DIV/0!</v>
      </c>
      <c r="AO25" s="234" t="e">
        <f t="shared" si="4"/>
        <v>#DIV/0!</v>
      </c>
      <c r="AP25" s="234" t="e">
        <f t="shared" si="4"/>
        <v>#DIV/0!</v>
      </c>
      <c r="AQ25" s="234" t="e">
        <f>SUM(AQ21:AQ24)</f>
        <v>#DIV/0!</v>
      </c>
      <c r="AR25" s="234" t="e">
        <f>SUM(AR21:AR24)</f>
        <v>#DIV/0!</v>
      </c>
    </row>
    <row r="26" spans="1:44" ht="13.2" hidden="1" x14ac:dyDescent="0.3"/>
    <row r="27" spans="1:44" ht="13.2" hidden="1" x14ac:dyDescent="0.3"/>
    <row r="28" spans="1:44" ht="12.75" customHeight="1" x14ac:dyDescent="0.3"/>
    <row r="29" spans="1:44" ht="12.75" customHeight="1" x14ac:dyDescent="0.3"/>
    <row r="30" spans="1:44" ht="12.75" customHeight="1" x14ac:dyDescent="0.3"/>
    <row r="31" spans="1:44" ht="12.75" customHeight="1" x14ac:dyDescent="0.3"/>
    <row r="32" spans="1:44" ht="12.75" customHeight="1" x14ac:dyDescent="0.3"/>
    <row r="33" spans="1:32" ht="12.75" customHeight="1" x14ac:dyDescent="0.3"/>
    <row r="34" spans="1:32" ht="12.75" customHeight="1" x14ac:dyDescent="0.3"/>
    <row r="35" spans="1:32" ht="12.75" customHeight="1" x14ac:dyDescent="0.3"/>
    <row r="36" spans="1:32" ht="12.75" customHeight="1" x14ac:dyDescent="0.3"/>
    <row r="37" spans="1:32" ht="12.75" customHeight="1" x14ac:dyDescent="0.3"/>
    <row r="38" spans="1:32" ht="12.75" customHeight="1" x14ac:dyDescent="0.3"/>
    <row r="39" spans="1:32" ht="12.75" customHeight="1" x14ac:dyDescent="0.3"/>
    <row r="40" spans="1:32" ht="12.75" customHeight="1" x14ac:dyDescent="0.3"/>
    <row r="41" spans="1:32" ht="12.75" customHeight="1" x14ac:dyDescent="0.3"/>
    <row r="42" spans="1:32" ht="12.75" customHeight="1" x14ac:dyDescent="0.3"/>
    <row r="43" spans="1:32" ht="12.75" customHeight="1" x14ac:dyDescent="0.3"/>
    <row r="44" spans="1:32" s="236" customFormat="1" ht="13.2" hidden="1" x14ac:dyDescent="0.3">
      <c r="A44" s="237"/>
      <c r="C44" s="99"/>
      <c r="D44" s="99"/>
      <c r="E44" s="99"/>
      <c r="F44" s="99"/>
      <c r="G44" s="99"/>
      <c r="H44" s="99"/>
      <c r="I44" s="99"/>
      <c r="K44" s="99"/>
      <c r="L44" s="99"/>
      <c r="M44" s="99"/>
      <c r="N44" s="99"/>
      <c r="O44" s="99"/>
      <c r="P44" s="99"/>
      <c r="Q44" s="99"/>
      <c r="R44" s="99"/>
      <c r="S44" s="99"/>
      <c r="T44" s="99"/>
      <c r="U44" s="99"/>
      <c r="V44" s="99"/>
      <c r="W44" s="99"/>
      <c r="X44" s="99"/>
      <c r="Y44" s="99"/>
      <c r="Z44" s="99"/>
      <c r="AA44" s="99"/>
      <c r="AB44" s="99"/>
      <c r="AC44" s="99"/>
      <c r="AD44" s="99"/>
      <c r="AE44" s="99"/>
      <c r="AF44" s="99"/>
    </row>
    <row r="45" spans="1:32" s="236" customFormat="1" ht="13.2" hidden="1" x14ac:dyDescent="0.3">
      <c r="A45" s="238"/>
      <c r="C45" s="99"/>
      <c r="D45" s="99"/>
      <c r="E45" s="99"/>
      <c r="F45" s="99"/>
      <c r="G45" s="99"/>
      <c r="H45" s="99"/>
      <c r="I45" s="99"/>
      <c r="K45" s="99"/>
      <c r="L45" s="99"/>
      <c r="M45" s="99"/>
      <c r="N45" s="99"/>
      <c r="O45" s="99"/>
      <c r="P45" s="99"/>
      <c r="Q45" s="99"/>
      <c r="R45" s="99"/>
      <c r="S45" s="99"/>
      <c r="T45" s="99"/>
      <c r="U45" s="99"/>
      <c r="V45" s="99"/>
      <c r="W45" s="99"/>
      <c r="X45" s="99"/>
      <c r="Y45" s="99"/>
      <c r="Z45" s="99"/>
      <c r="AA45" s="99"/>
      <c r="AB45" s="99"/>
      <c r="AC45" s="99"/>
      <c r="AD45" s="99"/>
      <c r="AE45" s="99"/>
      <c r="AF45" s="99"/>
    </row>
    <row r="46" spans="1:32" ht="12.75" customHeight="1" x14ac:dyDescent="0.3"/>
    <row r="47" spans="1:32" ht="12.75" customHeight="1" x14ac:dyDescent="0.3"/>
    <row r="48" spans="1:32" ht="12.75" customHeight="1" x14ac:dyDescent="0.3"/>
    <row r="49" spans="4:8" ht="12.75" customHeight="1" x14ac:dyDescent="0.3"/>
    <row r="50" spans="4:8" ht="12.75" customHeight="1" x14ac:dyDescent="0.3"/>
    <row r="51" spans="4:8" ht="12.75" customHeight="1" x14ac:dyDescent="0.3"/>
    <row r="52" spans="4:8" ht="12.75" customHeight="1" x14ac:dyDescent="0.3"/>
    <row r="53" spans="4:8" ht="12.75" customHeight="1" x14ac:dyDescent="0.3"/>
    <row r="54" spans="4:8" ht="12.75" customHeight="1" x14ac:dyDescent="0.3"/>
    <row r="55" spans="4:8" ht="12.75" customHeight="1" x14ac:dyDescent="0.3"/>
    <row r="56" spans="4:8" ht="12.75" customHeight="1" x14ac:dyDescent="0.3"/>
    <row r="57" spans="4:8" ht="13.2" hidden="1" x14ac:dyDescent="0.3">
      <c r="D57" s="239"/>
      <c r="E57" s="239"/>
      <c r="F57" s="239"/>
      <c r="G57" s="239"/>
      <c r="H57" s="239"/>
    </row>
    <row r="58" spans="4:8" ht="13.2" hidden="1" x14ac:dyDescent="0.3">
      <c r="D58" s="239"/>
      <c r="E58" s="239"/>
      <c r="F58" s="239"/>
      <c r="G58" s="239"/>
      <c r="H58" s="239"/>
    </row>
    <row r="59" spans="4:8" ht="13.2" hidden="1" x14ac:dyDescent="0.3">
      <c r="D59" s="239"/>
      <c r="E59" s="239"/>
      <c r="F59" s="239"/>
      <c r="G59" s="239"/>
      <c r="H59" s="239"/>
    </row>
    <row r="60" spans="4:8" ht="13.2" hidden="1" x14ac:dyDescent="0.3">
      <c r="D60" s="239"/>
      <c r="E60" s="239"/>
      <c r="F60" s="239"/>
      <c r="G60" s="239"/>
      <c r="H60" s="239"/>
    </row>
    <row r="61" spans="4:8" ht="13.2" hidden="1" x14ac:dyDescent="0.3">
      <c r="D61" s="239"/>
      <c r="E61" s="239"/>
      <c r="F61" s="239"/>
      <c r="G61" s="239"/>
      <c r="H61" s="239"/>
    </row>
    <row r="62" spans="4:8" ht="13.2" hidden="1" x14ac:dyDescent="0.3">
      <c r="D62" s="239"/>
      <c r="E62" s="239"/>
      <c r="F62" s="239"/>
      <c r="G62" s="239"/>
      <c r="H62" s="239"/>
    </row>
    <row r="63" spans="4:8" ht="12.75" customHeight="1" x14ac:dyDescent="0.3"/>
    <row r="64" spans="4:8" ht="12.75" customHeight="1" x14ac:dyDescent="0.3"/>
    <row r="65" spans="4:8" ht="12.75" customHeight="1" x14ac:dyDescent="0.3"/>
    <row r="66" spans="4:8" ht="12.75" customHeight="1" x14ac:dyDescent="0.3"/>
    <row r="67" spans="4:8" ht="13.2" hidden="1" x14ac:dyDescent="0.3">
      <c r="D67" s="240"/>
      <c r="E67" s="240"/>
      <c r="F67" s="240"/>
      <c r="G67" s="240"/>
      <c r="H67" s="240"/>
    </row>
    <row r="68" spans="4:8" ht="13.2" hidden="1" x14ac:dyDescent="0.3">
      <c r="D68" s="240"/>
      <c r="E68" s="240"/>
      <c r="F68" s="240"/>
      <c r="G68" s="240"/>
      <c r="H68" s="240"/>
    </row>
    <row r="69" spans="4:8" ht="12.75" customHeight="1" x14ac:dyDescent="0.3"/>
    <row r="70" spans="4:8" ht="13.2" hidden="1" x14ac:dyDescent="0.3">
      <c r="D70" s="239"/>
      <c r="E70" s="239"/>
      <c r="F70" s="239"/>
      <c r="G70" s="239"/>
      <c r="H70" s="239"/>
    </row>
    <row r="71" spans="4:8" ht="13.2" hidden="1" x14ac:dyDescent="0.3">
      <c r="D71" s="239"/>
      <c r="E71" s="239"/>
      <c r="F71" s="239"/>
      <c r="G71" s="239"/>
      <c r="H71" s="239"/>
    </row>
    <row r="72" spans="4:8" ht="13.2" hidden="1" x14ac:dyDescent="0.3">
      <c r="D72" s="239"/>
      <c r="E72" s="239"/>
      <c r="F72" s="239"/>
      <c r="G72" s="239"/>
      <c r="H72" s="239"/>
    </row>
    <row r="73" spans="4:8" ht="13.2" hidden="1" x14ac:dyDescent="0.3">
      <c r="D73" s="239"/>
      <c r="E73" s="239"/>
      <c r="F73" s="239"/>
      <c r="G73" s="239"/>
      <c r="H73" s="239"/>
    </row>
    <row r="74" spans="4:8" ht="13.2" hidden="1" x14ac:dyDescent="0.3">
      <c r="D74" s="239"/>
      <c r="E74" s="239"/>
      <c r="F74" s="239"/>
      <c r="G74" s="239"/>
      <c r="H74" s="239"/>
    </row>
    <row r="75" spans="4:8" ht="13.2" hidden="1" x14ac:dyDescent="0.3">
      <c r="D75" s="239"/>
      <c r="E75" s="239"/>
      <c r="F75" s="239"/>
      <c r="G75" s="239"/>
      <c r="H75" s="239"/>
    </row>
    <row r="76" spans="4:8" ht="12.75" customHeight="1" x14ac:dyDescent="0.3"/>
    <row r="77" spans="4:8" ht="12.75" customHeight="1" x14ac:dyDescent="0.3"/>
    <row r="78" spans="4:8" ht="12.75" customHeight="1" x14ac:dyDescent="0.3"/>
  </sheetData>
  <sheetProtection algorithmName="SHA-512" hashValue="5ja7DauOdwYxXHSL+ABd9zVNZ497Wj6Db5MXer10hU80+V1/FO7deRh2Gd40S9UH6+kRgJHkjtsg/ogdK0fnPg==" saltValue="v4h02w7I6OsY5GzKz0FZOA==" spinCount="100000" sheet="1" objects="1" scenarios="1"/>
  <mergeCells count="51">
    <mergeCell ref="A1:B1"/>
    <mergeCell ref="C1:I1"/>
    <mergeCell ref="O10:O17"/>
    <mergeCell ref="F10:F17"/>
    <mergeCell ref="G10:G17"/>
    <mergeCell ref="A8:A9"/>
    <mergeCell ref="B8:B9"/>
    <mergeCell ref="C8:C9"/>
    <mergeCell ref="D10:D17"/>
    <mergeCell ref="E10:E17"/>
    <mergeCell ref="A6:B6"/>
    <mergeCell ref="A4:C4"/>
    <mergeCell ref="B2:C2"/>
    <mergeCell ref="AG10:AG17"/>
    <mergeCell ref="AH10:AH17"/>
    <mergeCell ref="AI10:AI17"/>
    <mergeCell ref="AF10:AF17"/>
    <mergeCell ref="A25:C25"/>
    <mergeCell ref="P10:P17"/>
    <mergeCell ref="Q10:Q17"/>
    <mergeCell ref="R10:R17"/>
    <mergeCell ref="H10:H17"/>
    <mergeCell ref="I10:I17"/>
    <mergeCell ref="K10:K17"/>
    <mergeCell ref="L10:L17"/>
    <mergeCell ref="M10:M17"/>
    <mergeCell ref="N10:N17"/>
    <mergeCell ref="AC10:AC17"/>
    <mergeCell ref="AD10:AD17"/>
    <mergeCell ref="AE10:AE17"/>
    <mergeCell ref="J10:J17"/>
    <mergeCell ref="X10:X17"/>
    <mergeCell ref="Y10:Y17"/>
    <mergeCell ref="Z10:Z17"/>
    <mergeCell ref="AA10:AA17"/>
    <mergeCell ref="AB10:AB17"/>
    <mergeCell ref="S10:S17"/>
    <mergeCell ref="T10:T17"/>
    <mergeCell ref="U10:U17"/>
    <mergeCell ref="V10:V17"/>
    <mergeCell ref="W10:W17"/>
    <mergeCell ref="AJ10:AJ17"/>
    <mergeCell ref="AK10:AK17"/>
    <mergeCell ref="AL10:AL17"/>
    <mergeCell ref="AM10:AM17"/>
    <mergeCell ref="AN10:AN17"/>
    <mergeCell ref="AO10:AO17"/>
    <mergeCell ref="AP10:AP17"/>
    <mergeCell ref="AQ10:AQ17"/>
    <mergeCell ref="AR8:AR9"/>
    <mergeCell ref="AR10:AR17"/>
  </mergeCells>
  <phoneticPr fontId="1" type="noConversion"/>
  <conditionalFormatting sqref="D10:AR11">
    <cfRule type="expression" dxfId="3" priority="1">
      <formula>0</formula>
    </cfRule>
  </conditionalFormatting>
  <pageMargins left="0.7" right="0.7" top="0.75" bottom="0.75" header="0.3" footer="0.3"/>
  <pageSetup scale="6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EAA20-F259-4E33-BCE2-73860521224C}">
  <dimension ref="A1:AB102"/>
  <sheetViews>
    <sheetView zoomScaleNormal="100" workbookViewId="0">
      <pane ySplit="2" topLeftCell="A4" activePane="bottomLeft" state="frozen"/>
      <selection pane="bottomLeft" activeCell="B14" sqref="B14:C14"/>
    </sheetView>
  </sheetViews>
  <sheetFormatPr defaultColWidth="0" defaultRowHeight="13.2" zeroHeight="1" x14ac:dyDescent="0.25"/>
  <cols>
    <col min="1" max="1" width="4.5546875" style="42" customWidth="1"/>
    <col min="2" max="2" width="25" style="42" customWidth="1"/>
    <col min="3" max="3" width="26" style="42" customWidth="1"/>
    <col min="4" max="5" width="20" style="42" customWidth="1"/>
    <col min="6" max="6" width="22.77734375" style="42" customWidth="1"/>
    <col min="7" max="27" width="9.21875" style="42" customWidth="1"/>
    <col min="28" max="28" width="9.21875" style="42" hidden="1" customWidth="1"/>
    <col min="29" max="16384" width="9.21875" style="42" hidden="1"/>
  </cols>
  <sheetData>
    <row r="1" spans="1:28" s="44" customFormat="1" ht="15.6" x14ac:dyDescent="0.3">
      <c r="A1" s="378" t="s">
        <v>49</v>
      </c>
      <c r="B1" s="378"/>
      <c r="C1" s="502"/>
      <c r="D1" s="502"/>
      <c r="E1" s="502"/>
      <c r="F1" s="502"/>
      <c r="G1" s="502"/>
      <c r="H1" s="502"/>
      <c r="I1" s="502"/>
      <c r="J1" s="502"/>
      <c r="K1" s="502"/>
    </row>
    <row r="2" spans="1:28" s="243" customFormat="1" ht="15.6" x14ac:dyDescent="0.3">
      <c r="A2" s="415" t="s">
        <v>366</v>
      </c>
      <c r="B2" s="415"/>
      <c r="C2" s="415">
        <f>Signature!C11</f>
        <v>0</v>
      </c>
      <c r="D2" s="415"/>
      <c r="E2" s="415"/>
      <c r="F2" s="415"/>
      <c r="G2" s="415"/>
      <c r="H2" s="415"/>
      <c r="I2" s="415"/>
      <c r="J2" s="415"/>
      <c r="K2" s="415"/>
      <c r="L2" s="242"/>
      <c r="M2" s="242"/>
      <c r="N2" s="242"/>
      <c r="O2" s="242"/>
      <c r="P2" s="242"/>
      <c r="Q2" s="242"/>
      <c r="R2" s="242"/>
      <c r="S2" s="242"/>
      <c r="T2" s="242"/>
      <c r="U2" s="242"/>
      <c r="V2" s="242"/>
      <c r="W2" s="242"/>
      <c r="X2" s="242"/>
      <c r="Y2" s="242"/>
      <c r="Z2" s="242"/>
      <c r="AA2" s="242"/>
      <c r="AB2" s="242"/>
    </row>
    <row r="3" spans="1:28" s="99" customFormat="1" ht="15.6" x14ac:dyDescent="0.3">
      <c r="A3" s="355" t="s">
        <v>60</v>
      </c>
      <c r="B3" s="356"/>
      <c r="C3" s="356"/>
      <c r="D3" s="356"/>
      <c r="E3" s="356"/>
      <c r="F3" s="356"/>
      <c r="G3" s="356"/>
      <c r="H3" s="356"/>
      <c r="I3" s="356"/>
      <c r="J3" s="356"/>
      <c r="K3" s="357"/>
    </row>
    <row r="4" spans="1:28" s="99" customFormat="1" ht="174.75" customHeight="1" x14ac:dyDescent="0.3">
      <c r="A4" s="358" t="s">
        <v>367</v>
      </c>
      <c r="B4" s="359"/>
      <c r="C4" s="359"/>
      <c r="D4" s="359"/>
      <c r="E4" s="359"/>
      <c r="F4" s="359"/>
      <c r="G4" s="359"/>
      <c r="H4" s="359"/>
      <c r="I4" s="359"/>
      <c r="J4" s="359"/>
      <c r="K4" s="360"/>
    </row>
    <row r="5" spans="1:28" s="99" customFormat="1" ht="13.5" customHeight="1" x14ac:dyDescent="0.3">
      <c r="A5" s="83"/>
      <c r="B5" s="83"/>
      <c r="C5" s="83"/>
      <c r="D5" s="83"/>
      <c r="E5" s="83"/>
      <c r="F5" s="83"/>
      <c r="G5" s="83"/>
      <c r="H5" s="83"/>
      <c r="I5" s="83"/>
      <c r="J5" s="83"/>
      <c r="K5" s="83"/>
    </row>
    <row r="6" spans="1:28" ht="23.25" customHeight="1" x14ac:dyDescent="0.25">
      <c r="A6" s="361" t="s">
        <v>368</v>
      </c>
      <c r="B6" s="362"/>
      <c r="C6" s="293">
        <f>E21</f>
        <v>0</v>
      </c>
      <c r="D6" s="84"/>
      <c r="E6" s="84"/>
      <c r="F6" s="84"/>
      <c r="G6" s="43"/>
      <c r="H6" s="43"/>
      <c r="I6" s="43"/>
      <c r="J6" s="43"/>
      <c r="K6" s="43"/>
      <c r="L6" s="43"/>
      <c r="M6" s="43"/>
      <c r="N6" s="43"/>
      <c r="O6" s="43"/>
      <c r="P6" s="43"/>
      <c r="Q6" s="43"/>
      <c r="R6" s="43"/>
      <c r="S6" s="43"/>
      <c r="T6" s="43"/>
    </row>
    <row r="7" spans="1:28" ht="14.25" customHeight="1" x14ac:dyDescent="0.25">
      <c r="A7" s="83"/>
      <c r="B7" s="84"/>
      <c r="C7" s="84"/>
      <c r="D7" s="84"/>
      <c r="E7" s="84"/>
      <c r="F7" s="84"/>
      <c r="G7" s="43"/>
      <c r="H7" s="43"/>
      <c r="I7" s="43"/>
      <c r="J7" s="43"/>
      <c r="K7" s="43"/>
      <c r="L7" s="43"/>
      <c r="M7" s="43"/>
      <c r="N7" s="43"/>
      <c r="O7" s="43"/>
      <c r="P7" s="43"/>
      <c r="Q7" s="43"/>
      <c r="R7" s="43"/>
      <c r="S7" s="43"/>
      <c r="T7" s="43"/>
    </row>
    <row r="8" spans="1:28" s="100" customFormat="1" ht="21" customHeight="1" x14ac:dyDescent="0.3">
      <c r="A8" s="464" t="s">
        <v>126</v>
      </c>
      <c r="B8" s="459" t="s">
        <v>369</v>
      </c>
      <c r="C8" s="500"/>
      <c r="D8" s="500"/>
      <c r="E8" s="500"/>
      <c r="F8" s="460"/>
      <c r="G8" s="99"/>
      <c r="H8" s="99"/>
      <c r="I8" s="99"/>
      <c r="J8" s="99"/>
      <c r="K8" s="99"/>
      <c r="L8" s="99"/>
      <c r="M8" s="99"/>
      <c r="N8" s="99"/>
      <c r="O8" s="99"/>
      <c r="P8" s="99"/>
      <c r="Q8" s="99"/>
      <c r="R8" s="99"/>
      <c r="S8" s="99"/>
      <c r="T8" s="99"/>
      <c r="U8" s="99"/>
      <c r="V8" s="99"/>
      <c r="W8" s="99"/>
      <c r="X8" s="99"/>
      <c r="Y8" s="99"/>
      <c r="Z8" s="99"/>
      <c r="AA8" s="99"/>
      <c r="AB8" s="99"/>
    </row>
    <row r="9" spans="1:28" s="100" customFormat="1" ht="17.100000000000001" customHeight="1" x14ac:dyDescent="0.3">
      <c r="A9" s="465"/>
      <c r="B9" s="496" t="s">
        <v>370</v>
      </c>
      <c r="C9" s="497"/>
      <c r="D9" s="304" t="s">
        <v>371</v>
      </c>
      <c r="E9" s="304" t="s">
        <v>246</v>
      </c>
      <c r="F9" s="304" t="s">
        <v>348</v>
      </c>
      <c r="G9" s="99"/>
      <c r="H9" s="99"/>
      <c r="I9" s="99"/>
      <c r="J9" s="99"/>
      <c r="K9" s="99"/>
      <c r="L9" s="99"/>
      <c r="M9" s="99"/>
      <c r="N9" s="99"/>
      <c r="O9" s="99"/>
      <c r="P9" s="99"/>
      <c r="Q9" s="99"/>
      <c r="R9" s="99"/>
      <c r="S9" s="99"/>
      <c r="T9" s="99"/>
      <c r="U9" s="99"/>
      <c r="V9" s="99"/>
      <c r="W9" s="99"/>
      <c r="X9" s="99"/>
      <c r="Y9" s="99"/>
      <c r="Z9" s="99"/>
      <c r="AA9" s="99"/>
      <c r="AB9" s="99"/>
    </row>
    <row r="10" spans="1:28" s="100" customFormat="1" ht="52.05" customHeight="1" x14ac:dyDescent="0.3">
      <c r="A10" s="244">
        <v>1</v>
      </c>
      <c r="B10" s="503" t="s">
        <v>372</v>
      </c>
      <c r="C10" s="504"/>
      <c r="D10" s="48">
        <v>0</v>
      </c>
      <c r="E10" s="153">
        <f>D10</f>
        <v>0</v>
      </c>
      <c r="F10" s="245" t="s">
        <v>351</v>
      </c>
      <c r="G10" s="111"/>
      <c r="H10" s="99"/>
      <c r="I10" s="99"/>
      <c r="J10" s="99"/>
      <c r="K10" s="99"/>
      <c r="L10" s="99"/>
      <c r="M10" s="99"/>
      <c r="N10" s="99"/>
      <c r="O10" s="99"/>
      <c r="P10" s="99"/>
      <c r="Q10" s="99"/>
      <c r="R10" s="99"/>
      <c r="S10" s="99"/>
      <c r="T10" s="99"/>
      <c r="U10" s="99"/>
      <c r="V10" s="99"/>
      <c r="W10" s="99"/>
      <c r="X10" s="99"/>
      <c r="Y10" s="99"/>
      <c r="Z10" s="99"/>
      <c r="AA10" s="99"/>
      <c r="AB10" s="99"/>
    </row>
    <row r="11" spans="1:28" s="100" customFormat="1" ht="55.5" customHeight="1" x14ac:dyDescent="0.3">
      <c r="A11" s="246">
        <v>2</v>
      </c>
      <c r="B11" s="505" t="s">
        <v>373</v>
      </c>
      <c r="C11" s="506"/>
      <c r="D11" s="48">
        <v>0</v>
      </c>
      <c r="E11" s="153">
        <f t="shared" ref="E11:E12" si="0">D11</f>
        <v>0</v>
      </c>
      <c r="F11" s="245" t="s">
        <v>351</v>
      </c>
      <c r="G11" s="99"/>
      <c r="H11" s="99"/>
      <c r="I11" s="99"/>
      <c r="J11" s="99"/>
      <c r="K11" s="99"/>
      <c r="L11" s="99"/>
      <c r="M11" s="99"/>
      <c r="N11" s="99"/>
      <c r="O11" s="99"/>
      <c r="P11" s="99"/>
      <c r="Q11" s="99"/>
      <c r="R11" s="99"/>
      <c r="S11" s="99"/>
      <c r="T11" s="99"/>
      <c r="U11" s="99"/>
      <c r="V11" s="99"/>
      <c r="W11" s="99"/>
      <c r="X11" s="99"/>
      <c r="Y11" s="99"/>
      <c r="Z11" s="99"/>
      <c r="AA11" s="99"/>
      <c r="AB11" s="99"/>
    </row>
    <row r="12" spans="1:28" s="100" customFormat="1" ht="55.5" customHeight="1" x14ac:dyDescent="0.3">
      <c r="A12" s="246">
        <v>3</v>
      </c>
      <c r="B12" s="505" t="s">
        <v>374</v>
      </c>
      <c r="C12" s="506"/>
      <c r="D12" s="48">
        <v>0</v>
      </c>
      <c r="E12" s="153">
        <f t="shared" si="0"/>
        <v>0</v>
      </c>
      <c r="F12" s="245" t="s">
        <v>351</v>
      </c>
      <c r="G12" s="99"/>
      <c r="H12" s="99"/>
      <c r="I12" s="99"/>
      <c r="J12" s="99"/>
      <c r="K12" s="99"/>
      <c r="L12" s="99"/>
      <c r="M12" s="99"/>
      <c r="N12" s="99"/>
      <c r="O12" s="99"/>
      <c r="P12" s="99"/>
      <c r="Q12" s="99"/>
      <c r="R12" s="99"/>
      <c r="S12" s="99"/>
      <c r="T12" s="99"/>
      <c r="U12" s="99"/>
      <c r="V12" s="99"/>
      <c r="W12" s="99"/>
      <c r="X12" s="99"/>
      <c r="Y12" s="99"/>
      <c r="Z12" s="99"/>
      <c r="AA12" s="99"/>
      <c r="AB12" s="99"/>
    </row>
    <row r="13" spans="1:28" s="100" customFormat="1" ht="19.5" customHeight="1" x14ac:dyDescent="0.3">
      <c r="A13" s="247"/>
      <c r="B13" s="496" t="s">
        <v>375</v>
      </c>
      <c r="C13" s="497"/>
      <c r="D13" s="304" t="s">
        <v>376</v>
      </c>
      <c r="E13" s="304" t="s">
        <v>377</v>
      </c>
      <c r="F13" s="304" t="s">
        <v>348</v>
      </c>
      <c r="G13" s="99"/>
      <c r="H13" s="99"/>
      <c r="I13" s="99"/>
      <c r="J13" s="99"/>
      <c r="K13" s="99"/>
      <c r="L13" s="99"/>
      <c r="M13" s="99"/>
      <c r="N13" s="99"/>
      <c r="O13" s="99"/>
      <c r="P13" s="99"/>
      <c r="Q13" s="99"/>
      <c r="R13" s="99"/>
      <c r="S13" s="99"/>
      <c r="T13" s="99"/>
      <c r="U13" s="99"/>
      <c r="V13" s="99"/>
      <c r="W13" s="99"/>
      <c r="X13" s="99"/>
      <c r="Y13" s="99"/>
      <c r="Z13" s="99"/>
      <c r="AA13" s="99"/>
      <c r="AB13" s="99"/>
    </row>
    <row r="14" spans="1:28" s="100" customFormat="1" ht="15" customHeight="1" x14ac:dyDescent="0.3">
      <c r="A14" s="246">
        <v>4</v>
      </c>
      <c r="B14" s="501" t="s">
        <v>378</v>
      </c>
      <c r="C14" s="501"/>
      <c r="D14" s="48">
        <v>0</v>
      </c>
      <c r="E14" s="153">
        <f>D14*12</f>
        <v>0</v>
      </c>
      <c r="F14" s="245" t="s">
        <v>165</v>
      </c>
      <c r="G14" s="99"/>
      <c r="H14" s="99"/>
      <c r="I14" s="99"/>
      <c r="J14" s="99"/>
      <c r="K14" s="99"/>
      <c r="L14" s="99"/>
      <c r="M14" s="99"/>
      <c r="N14" s="99"/>
      <c r="O14" s="99"/>
      <c r="P14" s="99"/>
      <c r="Q14" s="99"/>
      <c r="R14" s="99"/>
      <c r="S14" s="99"/>
      <c r="T14" s="99"/>
      <c r="U14" s="99"/>
      <c r="V14" s="99"/>
      <c r="W14" s="99"/>
      <c r="X14" s="99"/>
      <c r="Y14" s="99"/>
      <c r="Z14" s="99"/>
      <c r="AA14" s="99"/>
      <c r="AB14" s="99"/>
    </row>
    <row r="15" spans="1:28" s="100" customFormat="1" ht="15" customHeight="1" x14ac:dyDescent="0.3">
      <c r="A15" s="246">
        <v>5</v>
      </c>
      <c r="B15" s="501" t="s">
        <v>379</v>
      </c>
      <c r="C15" s="501"/>
      <c r="D15" s="48">
        <v>0</v>
      </c>
      <c r="E15" s="153">
        <f t="shared" ref="E15:E19" si="1">D15*12</f>
        <v>0</v>
      </c>
      <c r="F15" s="245" t="s">
        <v>165</v>
      </c>
      <c r="G15" s="99"/>
      <c r="H15" s="99"/>
      <c r="I15" s="99"/>
      <c r="J15" s="99"/>
      <c r="K15" s="99"/>
      <c r="L15" s="99"/>
      <c r="M15" s="99"/>
      <c r="N15" s="99"/>
      <c r="O15" s="99"/>
      <c r="P15" s="99"/>
      <c r="Q15" s="99"/>
      <c r="R15" s="99"/>
      <c r="S15" s="99"/>
      <c r="T15" s="99"/>
      <c r="U15" s="99"/>
      <c r="V15" s="99"/>
      <c r="W15" s="99"/>
      <c r="X15" s="99"/>
      <c r="Y15" s="99"/>
      <c r="Z15" s="99"/>
      <c r="AA15" s="99"/>
      <c r="AB15" s="99"/>
    </row>
    <row r="16" spans="1:28" s="100" customFormat="1" ht="15" customHeight="1" x14ac:dyDescent="0.3">
      <c r="A16" s="246">
        <v>6</v>
      </c>
      <c r="B16" s="501" t="s">
        <v>380</v>
      </c>
      <c r="C16" s="501"/>
      <c r="D16" s="48">
        <v>0</v>
      </c>
      <c r="E16" s="153">
        <f t="shared" si="1"/>
        <v>0</v>
      </c>
      <c r="F16" s="245" t="s">
        <v>165</v>
      </c>
      <c r="G16" s="99"/>
      <c r="H16" s="99"/>
      <c r="I16" s="99"/>
      <c r="J16" s="99"/>
      <c r="K16" s="99"/>
      <c r="L16" s="99"/>
      <c r="M16" s="99"/>
      <c r="N16" s="99"/>
      <c r="O16" s="99"/>
      <c r="P16" s="99"/>
      <c r="Q16" s="99"/>
      <c r="R16" s="99"/>
      <c r="S16" s="99"/>
      <c r="T16" s="99"/>
      <c r="U16" s="99"/>
      <c r="V16" s="99"/>
      <c r="W16" s="99"/>
      <c r="X16" s="99"/>
      <c r="Y16" s="99"/>
      <c r="Z16" s="99"/>
      <c r="AA16" s="99"/>
      <c r="AB16" s="99"/>
    </row>
    <row r="17" spans="1:28" s="100" customFormat="1" ht="15" customHeight="1" x14ac:dyDescent="0.3">
      <c r="A17" s="248">
        <v>7</v>
      </c>
      <c r="B17" s="501" t="s">
        <v>381</v>
      </c>
      <c r="C17" s="501"/>
      <c r="D17" s="48">
        <v>0</v>
      </c>
      <c r="E17" s="153">
        <f t="shared" si="1"/>
        <v>0</v>
      </c>
      <c r="F17" s="249" t="s">
        <v>165</v>
      </c>
      <c r="G17" s="99"/>
      <c r="H17" s="99"/>
      <c r="I17" s="99"/>
      <c r="J17" s="99"/>
      <c r="K17" s="99"/>
      <c r="L17" s="99"/>
      <c r="M17" s="99"/>
      <c r="N17" s="99"/>
      <c r="O17" s="99"/>
      <c r="P17" s="99"/>
      <c r="Q17" s="99"/>
      <c r="R17" s="99"/>
      <c r="S17" s="99"/>
      <c r="T17" s="99"/>
      <c r="U17" s="99"/>
      <c r="V17" s="99"/>
      <c r="W17" s="99"/>
      <c r="X17" s="99"/>
      <c r="Y17" s="99"/>
      <c r="Z17" s="99"/>
      <c r="AA17" s="99"/>
      <c r="AB17" s="99"/>
    </row>
    <row r="18" spans="1:28" s="100" customFormat="1" ht="15" customHeight="1" x14ac:dyDescent="0.3">
      <c r="A18" s="250">
        <v>8</v>
      </c>
      <c r="B18" s="501" t="s">
        <v>382</v>
      </c>
      <c r="C18" s="501"/>
      <c r="D18" s="48">
        <v>0</v>
      </c>
      <c r="E18" s="153">
        <f t="shared" si="1"/>
        <v>0</v>
      </c>
      <c r="F18" s="251" t="s">
        <v>165</v>
      </c>
      <c r="G18" s="99"/>
      <c r="H18" s="99"/>
      <c r="I18" s="99"/>
      <c r="J18" s="99"/>
      <c r="K18" s="99"/>
      <c r="L18" s="99"/>
      <c r="M18" s="99"/>
      <c r="N18" s="99"/>
      <c r="O18" s="99"/>
      <c r="P18" s="99"/>
      <c r="Q18" s="99"/>
      <c r="R18" s="99"/>
      <c r="S18" s="99"/>
      <c r="T18" s="99"/>
      <c r="U18" s="99"/>
      <c r="V18" s="99"/>
      <c r="W18" s="99"/>
      <c r="X18" s="99"/>
      <c r="Y18" s="99"/>
      <c r="Z18" s="99"/>
      <c r="AA18" s="99"/>
      <c r="AB18" s="99"/>
    </row>
    <row r="19" spans="1:28" s="100" customFormat="1" ht="15" customHeight="1" x14ac:dyDescent="0.3">
      <c r="A19" s="250">
        <v>9</v>
      </c>
      <c r="B19" s="501" t="s">
        <v>383</v>
      </c>
      <c r="C19" s="501"/>
      <c r="D19" s="48">
        <v>0</v>
      </c>
      <c r="E19" s="153">
        <f t="shared" si="1"/>
        <v>0</v>
      </c>
      <c r="F19" s="251" t="s">
        <v>165</v>
      </c>
      <c r="G19" s="99"/>
      <c r="H19" s="99"/>
      <c r="I19" s="99"/>
      <c r="J19" s="99"/>
      <c r="K19" s="99"/>
      <c r="L19" s="99"/>
      <c r="M19" s="99"/>
      <c r="N19" s="99"/>
      <c r="O19" s="99"/>
      <c r="P19" s="99"/>
      <c r="Q19" s="99"/>
      <c r="R19" s="99"/>
      <c r="S19" s="99"/>
      <c r="T19" s="99"/>
      <c r="U19" s="99"/>
      <c r="V19" s="99"/>
      <c r="W19" s="99"/>
      <c r="X19" s="99"/>
      <c r="Y19" s="99"/>
      <c r="Z19" s="99"/>
      <c r="AA19" s="99"/>
      <c r="AB19" s="99"/>
    </row>
    <row r="20" spans="1:28" s="100" customFormat="1" ht="15" customHeight="1" x14ac:dyDescent="0.3">
      <c r="A20" s="250">
        <v>10</v>
      </c>
      <c r="B20" s="501" t="s">
        <v>384</v>
      </c>
      <c r="C20" s="501"/>
      <c r="D20" s="48">
        <v>0</v>
      </c>
      <c r="E20" s="153">
        <f t="shared" ref="E20" si="2">D20*12</f>
        <v>0</v>
      </c>
      <c r="F20" s="251" t="s">
        <v>165</v>
      </c>
      <c r="G20" s="99"/>
      <c r="H20" s="99"/>
      <c r="I20" s="99"/>
      <c r="J20" s="99"/>
      <c r="K20" s="99"/>
      <c r="L20" s="99"/>
      <c r="M20" s="99"/>
      <c r="N20" s="99"/>
      <c r="O20" s="99"/>
      <c r="P20" s="99"/>
      <c r="Q20" s="99"/>
      <c r="R20" s="99"/>
      <c r="S20" s="99"/>
      <c r="T20" s="99"/>
      <c r="U20" s="99"/>
      <c r="V20" s="99"/>
      <c r="W20" s="99"/>
      <c r="X20" s="99"/>
      <c r="Y20" s="99"/>
      <c r="Z20" s="99"/>
      <c r="AA20" s="99"/>
      <c r="AB20" s="99"/>
    </row>
    <row r="21" spans="1:28" s="100" customFormat="1" ht="21" customHeight="1" x14ac:dyDescent="0.3">
      <c r="A21" s="493" t="s">
        <v>385</v>
      </c>
      <c r="B21" s="494"/>
      <c r="C21" s="494"/>
      <c r="D21" s="495"/>
      <c r="E21" s="498">
        <f>SUM(E10:E12)+SUM(E14:E20)</f>
        <v>0</v>
      </c>
      <c r="F21" s="499"/>
      <c r="G21" s="99"/>
      <c r="H21" s="99"/>
      <c r="I21" s="99"/>
      <c r="J21" s="99"/>
      <c r="K21" s="99"/>
      <c r="L21" s="99"/>
      <c r="M21" s="99"/>
      <c r="N21" s="99"/>
      <c r="O21" s="99"/>
      <c r="P21" s="99"/>
      <c r="Q21" s="99"/>
      <c r="R21" s="99"/>
      <c r="S21" s="99"/>
      <c r="T21" s="99"/>
      <c r="U21" s="99"/>
      <c r="V21" s="99"/>
      <c r="W21" s="99"/>
      <c r="X21" s="99"/>
      <c r="Y21" s="99"/>
      <c r="Z21" s="99"/>
      <c r="AA21" s="99"/>
      <c r="AB21" s="99"/>
    </row>
    <row r="22" spans="1:28" x14ac:dyDescent="0.25"/>
    <row r="23" spans="1:28" x14ac:dyDescent="0.25"/>
    <row r="24" spans="1:28" x14ac:dyDescent="0.25"/>
    <row r="25" spans="1:28" x14ac:dyDescent="0.25"/>
    <row r="26" spans="1:28" x14ac:dyDescent="0.25"/>
    <row r="27" spans="1:28" x14ac:dyDescent="0.25"/>
    <row r="28" spans="1:28" x14ac:dyDescent="0.25"/>
    <row r="29" spans="1:28" x14ac:dyDescent="0.25"/>
    <row r="31" spans="1:28" x14ac:dyDescent="0.25"/>
    <row r="32" spans="1:28" x14ac:dyDescent="0.25"/>
    <row r="33" s="42" customFormat="1" x14ac:dyDescent="0.25"/>
    <row r="34" s="42" customFormat="1" x14ac:dyDescent="0.25"/>
    <row r="35" s="42" customFormat="1" x14ac:dyDescent="0.25"/>
    <row r="36" s="42" customFormat="1" x14ac:dyDescent="0.25"/>
    <row r="37" s="42" customFormat="1" x14ac:dyDescent="0.25"/>
    <row r="38" s="42" customFormat="1" x14ac:dyDescent="0.25"/>
    <row r="39" s="42" customFormat="1" x14ac:dyDescent="0.25"/>
    <row r="40" s="42" customFormat="1" x14ac:dyDescent="0.25"/>
    <row r="41" s="42" customFormat="1" x14ac:dyDescent="0.25"/>
    <row r="42" s="42" customFormat="1" x14ac:dyDescent="0.25"/>
    <row r="43" s="42" customFormat="1" x14ac:dyDescent="0.25"/>
    <row r="44" s="42" customFormat="1" x14ac:dyDescent="0.25"/>
    <row r="45" s="42" customFormat="1" x14ac:dyDescent="0.25"/>
    <row r="46" s="42" customFormat="1" x14ac:dyDescent="0.25"/>
    <row r="47" s="42" customFormat="1" x14ac:dyDescent="0.25"/>
    <row r="48" s="42" customFormat="1"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row r="56" s="42" customFormat="1" x14ac:dyDescent="0.25"/>
    <row r="57" s="42" customFormat="1" x14ac:dyDescent="0.25"/>
    <row r="58" s="42" customFormat="1" x14ac:dyDescent="0.25"/>
    <row r="59" s="42" customFormat="1" x14ac:dyDescent="0.25"/>
    <row r="60" s="42" customFormat="1" x14ac:dyDescent="0.25"/>
    <row r="61" s="42" customFormat="1" x14ac:dyDescent="0.25"/>
    <row r="62" s="42" customFormat="1" x14ac:dyDescent="0.25"/>
    <row r="63" s="42" customFormat="1" x14ac:dyDescent="0.25"/>
    <row r="64" s="42" customFormat="1" x14ac:dyDescent="0.25"/>
    <row r="65" s="42" customFormat="1" x14ac:dyDescent="0.25"/>
    <row r="66" s="42" customFormat="1" x14ac:dyDescent="0.25"/>
    <row r="67" s="42" customFormat="1" x14ac:dyDescent="0.25"/>
    <row r="68" s="42" customFormat="1" x14ac:dyDescent="0.25"/>
    <row r="69" s="42" customFormat="1" x14ac:dyDescent="0.25"/>
    <row r="70" s="42" customFormat="1" x14ac:dyDescent="0.25"/>
    <row r="71" s="42" customFormat="1" x14ac:dyDescent="0.25"/>
    <row r="72" s="42" customFormat="1" x14ac:dyDescent="0.25"/>
    <row r="73" s="42" customFormat="1" x14ac:dyDescent="0.25"/>
    <row r="74" s="42" customFormat="1" x14ac:dyDescent="0.25"/>
    <row r="75" s="42" customFormat="1" x14ac:dyDescent="0.25"/>
    <row r="76" s="42" customFormat="1" x14ac:dyDescent="0.25"/>
    <row r="77" s="42" customFormat="1" x14ac:dyDescent="0.25"/>
    <row r="78" s="42" customFormat="1" x14ac:dyDescent="0.25"/>
    <row r="79" s="42" customFormat="1" x14ac:dyDescent="0.25"/>
    <row r="80" s="42" customFormat="1" x14ac:dyDescent="0.25"/>
    <row r="81" s="42" customFormat="1" x14ac:dyDescent="0.25"/>
    <row r="82" s="42" customFormat="1" x14ac:dyDescent="0.25"/>
    <row r="83" s="42" customFormat="1" x14ac:dyDescent="0.25"/>
    <row r="84" s="42" customFormat="1" x14ac:dyDescent="0.25"/>
    <row r="85" s="42" customFormat="1" x14ac:dyDescent="0.25"/>
    <row r="86" s="42" customFormat="1" x14ac:dyDescent="0.25"/>
    <row r="87" s="42" customFormat="1" x14ac:dyDescent="0.25"/>
    <row r="88" s="42" customFormat="1" x14ac:dyDescent="0.25"/>
    <row r="89" s="42" customFormat="1" x14ac:dyDescent="0.25"/>
    <row r="90" s="42" customFormat="1" x14ac:dyDescent="0.25"/>
    <row r="91" s="42" customFormat="1" x14ac:dyDescent="0.25"/>
    <row r="92" s="42" customFormat="1" x14ac:dyDescent="0.25"/>
    <row r="93" s="42" customFormat="1" x14ac:dyDescent="0.25"/>
    <row r="94" s="42" customFormat="1" x14ac:dyDescent="0.25"/>
    <row r="95" s="42" customFormat="1" x14ac:dyDescent="0.25"/>
    <row r="96" s="42" customFormat="1" x14ac:dyDescent="0.25"/>
    <row r="97" s="42" customFormat="1" x14ac:dyDescent="0.25"/>
    <row r="98" s="42" customFormat="1" x14ac:dyDescent="0.25"/>
    <row r="99" s="42" customFormat="1" x14ac:dyDescent="0.25"/>
    <row r="100" s="42" customFormat="1" x14ac:dyDescent="0.25"/>
    <row r="101" s="42" customFormat="1" x14ac:dyDescent="0.25"/>
    <row r="102" s="42" customFormat="1" x14ac:dyDescent="0.25"/>
  </sheetData>
  <sheetProtection algorithmName="SHA-512" hashValue="02hDLW89SZUHJTO+WfdwgW2XvA4mx103tBReuKn/nuzEvJtT9Pkx38Ushk52nc4IqSxnMX0thXXhiZvSN/HlBw==" saltValue="4dFZjzq5irCnTfViqcQsTg==" spinCount="100000" sheet="1" objects="1" scenarios="1"/>
  <mergeCells count="23">
    <mergeCell ref="A4:K4"/>
    <mergeCell ref="B10:C10"/>
    <mergeCell ref="B11:C11"/>
    <mergeCell ref="B12:C12"/>
    <mergeCell ref="B14:C14"/>
    <mergeCell ref="A6:B6"/>
    <mergeCell ref="A2:B2"/>
    <mergeCell ref="A1:B1"/>
    <mergeCell ref="C2:K2"/>
    <mergeCell ref="C1:K1"/>
    <mergeCell ref="A3:K3"/>
    <mergeCell ref="A21:D21"/>
    <mergeCell ref="B13:C13"/>
    <mergeCell ref="E21:F21"/>
    <mergeCell ref="B9:C9"/>
    <mergeCell ref="A8:A9"/>
    <mergeCell ref="B8:F8"/>
    <mergeCell ref="B15:C15"/>
    <mergeCell ref="B16:C16"/>
    <mergeCell ref="B17:C17"/>
    <mergeCell ref="B18:C18"/>
    <mergeCell ref="B19:C19"/>
    <mergeCell ref="B20:C20"/>
  </mergeCells>
  <phoneticPr fontId="1" type="noConversion"/>
  <conditionalFormatting sqref="D10:E12">
    <cfRule type="expression" dxfId="2" priority="8">
      <formula>0</formula>
    </cfRule>
  </conditionalFormatting>
  <conditionalFormatting sqref="D14:E20">
    <cfRule type="expression" dxfId="1" priority="7">
      <formula>0</formula>
    </cfRule>
  </conditionalFormatting>
  <pageMargins left="0.7" right="0.7" top="0.75" bottom="0.75" header="0.3" footer="0.3"/>
  <pageSetup scale="93"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AB3D7-CEBC-41A6-A374-7DF380CEBA62}">
  <dimension ref="A1:AH111"/>
  <sheetViews>
    <sheetView zoomScale="90" zoomScaleNormal="90" workbookViewId="0">
      <pane ySplit="2" topLeftCell="A3" activePane="bottomLeft" state="frozen"/>
      <selection pane="bottomLeft" activeCell="A20" sqref="A20:C20"/>
    </sheetView>
  </sheetViews>
  <sheetFormatPr defaultColWidth="0" defaultRowHeight="13.8" zeroHeight="1" x14ac:dyDescent="0.25"/>
  <cols>
    <col min="1" max="1" width="7" style="254" customWidth="1"/>
    <col min="2" max="2" width="29.21875" style="254" customWidth="1"/>
    <col min="3" max="3" width="24.5546875" style="254" bestFit="1" customWidth="1"/>
    <col min="4" max="18" width="16.77734375" style="254" customWidth="1"/>
    <col min="19" max="34" width="8.5546875" style="254" customWidth="1"/>
    <col min="35" max="16384" width="8.5546875" style="254" hidden="1"/>
  </cols>
  <sheetData>
    <row r="1" spans="1:26" s="252" customFormat="1" ht="15.6" x14ac:dyDescent="0.25">
      <c r="A1" s="527" t="s">
        <v>52</v>
      </c>
      <c r="B1" s="527"/>
      <c r="C1" s="159"/>
      <c r="D1" s="159"/>
      <c r="E1" s="159"/>
      <c r="F1" s="159"/>
      <c r="G1" s="159"/>
      <c r="H1" s="159"/>
      <c r="I1" s="159"/>
      <c r="J1" s="159"/>
      <c r="K1" s="159"/>
      <c r="L1" s="159"/>
      <c r="M1" s="159"/>
      <c r="N1" s="159"/>
      <c r="O1" s="159"/>
      <c r="P1" s="159"/>
      <c r="Q1" s="159"/>
      <c r="R1" s="159"/>
      <c r="S1" s="159"/>
      <c r="T1" s="159"/>
      <c r="U1" s="159"/>
      <c r="V1" s="159"/>
      <c r="W1" s="159"/>
      <c r="X1" s="159"/>
      <c r="Y1" s="159"/>
    </row>
    <row r="2" spans="1:26" s="252" customFormat="1" ht="15.6" x14ac:dyDescent="0.25">
      <c r="A2" s="370" t="s">
        <v>6</v>
      </c>
      <c r="B2" s="370"/>
      <c r="C2" s="528">
        <f>Signature!C11</f>
        <v>0</v>
      </c>
      <c r="D2" s="528"/>
      <c r="E2" s="528"/>
      <c r="F2" s="528"/>
      <c r="G2" s="159"/>
      <c r="H2" s="159"/>
      <c r="I2" s="159"/>
      <c r="J2" s="253"/>
      <c r="K2" s="253"/>
      <c r="L2" s="253"/>
      <c r="M2" s="253"/>
      <c r="N2" s="253"/>
      <c r="O2" s="253"/>
      <c r="P2" s="253"/>
      <c r="Q2" s="253"/>
      <c r="R2" s="253"/>
      <c r="S2" s="253"/>
      <c r="T2" s="253"/>
      <c r="U2" s="253"/>
      <c r="V2" s="253"/>
      <c r="W2" s="253"/>
      <c r="X2" s="253"/>
      <c r="Y2" s="253"/>
      <c r="Z2" s="253"/>
    </row>
    <row r="3" spans="1:26" ht="15.6" x14ac:dyDescent="0.3">
      <c r="A3" s="355" t="s">
        <v>60</v>
      </c>
      <c r="B3" s="356"/>
      <c r="C3" s="356"/>
      <c r="D3" s="356"/>
      <c r="E3" s="356"/>
      <c r="F3" s="357"/>
      <c r="H3" s="204"/>
      <c r="I3" s="159"/>
    </row>
    <row r="4" spans="1:26" ht="241.5" customHeight="1" x14ac:dyDescent="0.25">
      <c r="A4" s="358" t="s">
        <v>436</v>
      </c>
      <c r="B4" s="359"/>
      <c r="C4" s="359"/>
      <c r="D4" s="359"/>
      <c r="E4" s="359"/>
      <c r="F4" s="360"/>
      <c r="G4" s="255"/>
      <c r="H4" s="351"/>
      <c r="I4" s="351"/>
    </row>
    <row r="5" spans="1:26" ht="12" customHeight="1" x14ac:dyDescent="0.25">
      <c r="A5" s="83"/>
      <c r="B5" s="83"/>
      <c r="C5" s="83"/>
      <c r="D5" s="83"/>
      <c r="E5" s="83"/>
      <c r="F5" s="83"/>
      <c r="G5" s="83"/>
      <c r="H5" s="83"/>
      <c r="I5" s="83"/>
    </row>
    <row r="6" spans="1:26" s="42" customFormat="1" ht="23.25" customHeight="1" x14ac:dyDescent="0.25">
      <c r="A6" s="361" t="s">
        <v>386</v>
      </c>
      <c r="B6" s="362"/>
      <c r="C6" s="293">
        <f>K30</f>
        <v>217500000</v>
      </c>
      <c r="D6" s="84"/>
      <c r="E6" s="84"/>
      <c r="F6" s="84"/>
      <c r="G6" s="43"/>
      <c r="H6" s="43"/>
      <c r="I6" s="43"/>
      <c r="J6" s="43"/>
      <c r="K6" s="43"/>
      <c r="L6" s="43"/>
      <c r="M6" s="43"/>
      <c r="N6" s="43"/>
      <c r="O6" s="43"/>
      <c r="P6" s="43"/>
      <c r="Q6" s="43"/>
      <c r="R6" s="43"/>
      <c r="S6" s="43"/>
      <c r="T6" s="43"/>
    </row>
    <row r="7" spans="1:26" s="42" customFormat="1" ht="14.25" customHeight="1" x14ac:dyDescent="0.25">
      <c r="A7" s="83"/>
      <c r="B7" s="84"/>
      <c r="C7" s="84"/>
      <c r="D7" s="84"/>
      <c r="E7" s="84"/>
      <c r="F7" s="84"/>
      <c r="G7" s="43"/>
      <c r="H7" s="43"/>
      <c r="I7" s="43"/>
      <c r="J7" s="43"/>
      <c r="K7" s="43"/>
      <c r="L7" s="43"/>
      <c r="M7" s="43"/>
      <c r="N7" s="43"/>
      <c r="O7" s="43"/>
      <c r="P7" s="43"/>
      <c r="Q7" s="43"/>
      <c r="R7" s="43"/>
      <c r="S7" s="43"/>
      <c r="T7" s="43"/>
    </row>
    <row r="8" spans="1:26" x14ac:dyDescent="0.25">
      <c r="A8" s="256" t="s">
        <v>387</v>
      </c>
    </row>
    <row r="9" spans="1:26" ht="30" customHeight="1" x14ac:dyDescent="0.25">
      <c r="A9" s="257" t="s">
        <v>126</v>
      </c>
      <c r="B9" s="525" t="s">
        <v>388</v>
      </c>
      <c r="C9" s="526"/>
      <c r="D9" s="309" t="s">
        <v>63</v>
      </c>
      <c r="E9" s="309" t="s">
        <v>64</v>
      </c>
      <c r="F9" s="309" t="s">
        <v>65</v>
      </c>
      <c r="G9" s="309" t="s">
        <v>66</v>
      </c>
      <c r="H9" s="309" t="s">
        <v>67</v>
      </c>
      <c r="I9" s="309" t="s">
        <v>68</v>
      </c>
      <c r="J9" s="309" t="s">
        <v>69</v>
      </c>
      <c r="K9" s="515" t="s">
        <v>389</v>
      </c>
      <c r="L9" s="516"/>
    </row>
    <row r="10" spans="1:26" x14ac:dyDescent="0.25">
      <c r="A10" s="258">
        <v>1</v>
      </c>
      <c r="B10" s="507" t="s">
        <v>390</v>
      </c>
      <c r="C10" s="508"/>
      <c r="D10" s="259">
        <v>16500000</v>
      </c>
      <c r="E10" s="259">
        <v>17000000</v>
      </c>
      <c r="F10" s="259">
        <v>17500000</v>
      </c>
      <c r="G10" s="259">
        <v>18000000</v>
      </c>
      <c r="H10" s="259">
        <v>18500000</v>
      </c>
      <c r="I10" s="259">
        <v>19000000</v>
      </c>
      <c r="J10" s="259">
        <v>19500000</v>
      </c>
      <c r="K10" s="531">
        <f>SUM(D12:J12)</f>
        <v>126000000</v>
      </c>
      <c r="L10" s="532"/>
    </row>
    <row r="11" spans="1:26" s="147" customFormat="1" ht="16.2" x14ac:dyDescent="0.25">
      <c r="A11" s="258">
        <v>2</v>
      </c>
      <c r="B11" s="260" t="s">
        <v>391</v>
      </c>
      <c r="C11" s="270">
        <v>0</v>
      </c>
      <c r="D11" s="261">
        <f>SUM(D10)*$C$11</f>
        <v>0</v>
      </c>
      <c r="E11" s="261">
        <f>SUM(E10)*$C$11</f>
        <v>0</v>
      </c>
      <c r="F11" s="261">
        <f t="shared" ref="F11:I11" si="0">SUM(F10)*$C$11</f>
        <v>0</v>
      </c>
      <c r="G11" s="261">
        <f t="shared" si="0"/>
        <v>0</v>
      </c>
      <c r="H11" s="261">
        <f t="shared" si="0"/>
        <v>0</v>
      </c>
      <c r="I11" s="261">
        <f t="shared" si="0"/>
        <v>0</v>
      </c>
      <c r="J11" s="261">
        <f t="shared" ref="J11" si="1">SUM(J10)*$C$11</f>
        <v>0</v>
      </c>
      <c r="K11" s="531"/>
      <c r="L11" s="532"/>
    </row>
    <row r="12" spans="1:26" ht="21" customHeight="1" x14ac:dyDescent="0.25">
      <c r="A12" s="519">
        <v>0</v>
      </c>
      <c r="B12" s="520"/>
      <c r="C12" s="521"/>
      <c r="D12" s="262">
        <f t="shared" ref="D12:I12" si="2">SUM(D10:D11)</f>
        <v>16500000</v>
      </c>
      <c r="E12" s="262">
        <f t="shared" si="2"/>
        <v>17000000</v>
      </c>
      <c r="F12" s="262">
        <f t="shared" si="2"/>
        <v>17500000</v>
      </c>
      <c r="G12" s="262">
        <f t="shared" si="2"/>
        <v>18000000</v>
      </c>
      <c r="H12" s="262">
        <f t="shared" si="2"/>
        <v>18500000</v>
      </c>
      <c r="I12" s="262">
        <f t="shared" si="2"/>
        <v>19000000</v>
      </c>
      <c r="J12" s="262">
        <f t="shared" ref="J12" si="3">SUM(J10:J11)</f>
        <v>19500000</v>
      </c>
      <c r="K12" s="533"/>
      <c r="L12" s="534"/>
    </row>
    <row r="13" spans="1:26" x14ac:dyDescent="0.25">
      <c r="B13" s="263"/>
      <c r="C13" s="263"/>
      <c r="D13" s="264"/>
      <c r="E13" s="264"/>
      <c r="F13" s="264"/>
      <c r="G13" s="264"/>
      <c r="H13" s="264"/>
      <c r="I13" s="264"/>
      <c r="J13" s="264"/>
    </row>
    <row r="14" spans="1:26" x14ac:dyDescent="0.25">
      <c r="A14" s="256" t="s">
        <v>392</v>
      </c>
    </row>
    <row r="15" spans="1:26" ht="15.75" customHeight="1" x14ac:dyDescent="0.25">
      <c r="A15" s="513" t="s">
        <v>126</v>
      </c>
      <c r="B15" s="509" t="s">
        <v>392</v>
      </c>
      <c r="C15" s="510"/>
      <c r="D15" s="411" t="s">
        <v>63</v>
      </c>
      <c r="E15" s="412"/>
      <c r="F15" s="411" t="s">
        <v>64</v>
      </c>
      <c r="G15" s="412"/>
      <c r="H15" s="411" t="s">
        <v>65</v>
      </c>
      <c r="I15" s="412"/>
      <c r="J15" s="411" t="s">
        <v>66</v>
      </c>
      <c r="K15" s="412"/>
      <c r="L15" s="411" t="s">
        <v>67</v>
      </c>
      <c r="M15" s="412"/>
      <c r="N15" s="411" t="s">
        <v>68</v>
      </c>
      <c r="O15" s="412"/>
      <c r="P15" s="411" t="s">
        <v>69</v>
      </c>
      <c r="Q15" s="412"/>
      <c r="R15" s="529" t="s">
        <v>143</v>
      </c>
    </row>
    <row r="16" spans="1:26" ht="15.6" x14ac:dyDescent="0.25">
      <c r="A16" s="514"/>
      <c r="B16" s="511"/>
      <c r="C16" s="512"/>
      <c r="D16" s="309" t="s">
        <v>393</v>
      </c>
      <c r="E16" s="309" t="s">
        <v>394</v>
      </c>
      <c r="F16" s="309" t="s">
        <v>393</v>
      </c>
      <c r="G16" s="309" t="s">
        <v>394</v>
      </c>
      <c r="H16" s="309" t="s">
        <v>393</v>
      </c>
      <c r="I16" s="309" t="s">
        <v>394</v>
      </c>
      <c r="J16" s="309" t="s">
        <v>393</v>
      </c>
      <c r="K16" s="309" t="s">
        <v>394</v>
      </c>
      <c r="L16" s="309" t="s">
        <v>393</v>
      </c>
      <c r="M16" s="309" t="s">
        <v>394</v>
      </c>
      <c r="N16" s="309" t="s">
        <v>393</v>
      </c>
      <c r="O16" s="309" t="s">
        <v>394</v>
      </c>
      <c r="P16" s="309" t="s">
        <v>393</v>
      </c>
      <c r="Q16" s="309" t="s">
        <v>394</v>
      </c>
      <c r="R16" s="530"/>
    </row>
    <row r="17" spans="1:19" x14ac:dyDescent="0.25">
      <c r="A17" s="258">
        <v>1</v>
      </c>
      <c r="B17" s="507" t="s">
        <v>392</v>
      </c>
      <c r="C17" s="508"/>
      <c r="D17" s="261">
        <f>E17/3</f>
        <v>0</v>
      </c>
      <c r="E17" s="69">
        <v>0</v>
      </c>
      <c r="F17" s="261">
        <f>G17/12</f>
        <v>0</v>
      </c>
      <c r="G17" s="69">
        <v>0</v>
      </c>
      <c r="H17" s="261">
        <f t="shared" ref="H17" si="4">I17/12</f>
        <v>0</v>
      </c>
      <c r="I17" s="69">
        <v>0</v>
      </c>
      <c r="J17" s="261">
        <f t="shared" ref="J17" si="5">K17/12</f>
        <v>0</v>
      </c>
      <c r="K17" s="69">
        <v>0</v>
      </c>
      <c r="L17" s="261">
        <f t="shared" ref="L17" si="6">M17/12</f>
        <v>0</v>
      </c>
      <c r="M17" s="69">
        <v>0</v>
      </c>
      <c r="N17" s="261">
        <f t="shared" ref="N17" si="7">O17/12</f>
        <v>0</v>
      </c>
      <c r="O17" s="69">
        <v>0</v>
      </c>
      <c r="P17" s="261">
        <f t="shared" ref="P17" si="8">Q17/12</f>
        <v>0</v>
      </c>
      <c r="Q17" s="69">
        <v>0</v>
      </c>
      <c r="R17" s="535">
        <f>SUM(E20,G20,I20,K20,M20,O20,Q20)</f>
        <v>91500000</v>
      </c>
    </row>
    <row r="18" spans="1:19" s="317" customFormat="1" ht="16.2" x14ac:dyDescent="0.25">
      <c r="A18" s="315">
        <v>2</v>
      </c>
      <c r="B18" s="507" t="s">
        <v>431</v>
      </c>
      <c r="C18" s="508"/>
      <c r="D18" s="261">
        <f>E18/3</f>
        <v>266666.66666666669</v>
      </c>
      <c r="E18" s="259">
        <v>800000</v>
      </c>
      <c r="F18" s="261">
        <f>G18/12</f>
        <v>266666.66666666669</v>
      </c>
      <c r="G18" s="316">
        <v>3200000</v>
      </c>
      <c r="H18" s="261">
        <f>I18/12</f>
        <v>1375000</v>
      </c>
      <c r="I18" s="316">
        <v>16500000</v>
      </c>
      <c r="J18" s="261">
        <f>K18/12</f>
        <v>1416666.6666666667</v>
      </c>
      <c r="K18" s="316">
        <v>17000000</v>
      </c>
      <c r="L18" s="261">
        <f>M18/12</f>
        <v>1458333.3333333333</v>
      </c>
      <c r="M18" s="316">
        <v>17500000</v>
      </c>
      <c r="N18" s="261">
        <f>O18/12</f>
        <v>1500000</v>
      </c>
      <c r="O18" s="316">
        <v>18000000</v>
      </c>
      <c r="P18" s="261">
        <f>Q18/12</f>
        <v>1541666.6666666667</v>
      </c>
      <c r="Q18" s="261">
        <v>18500000</v>
      </c>
      <c r="R18" s="535"/>
    </row>
    <row r="19" spans="1:19" s="147" customFormat="1" ht="16.2" x14ac:dyDescent="0.25">
      <c r="A19" s="258">
        <v>3</v>
      </c>
      <c r="B19" s="260" t="s">
        <v>391</v>
      </c>
      <c r="C19" s="270">
        <v>0</v>
      </c>
      <c r="D19" s="261">
        <f>E19/3</f>
        <v>0</v>
      </c>
      <c r="E19" s="261">
        <f>SUM(E17:E18)*$C$19</f>
        <v>0</v>
      </c>
      <c r="F19" s="261">
        <f>G19/12</f>
        <v>0</v>
      </c>
      <c r="G19" s="261">
        <f>SUM(G17:G18)*$C$19</f>
        <v>0</v>
      </c>
      <c r="H19" s="261">
        <f t="shared" ref="H19" si="9">I19/12</f>
        <v>0</v>
      </c>
      <c r="I19" s="261">
        <f>SUM(I17:I18)*$C$19</f>
        <v>0</v>
      </c>
      <c r="J19" s="261">
        <f t="shared" ref="J19" si="10">K19/12</f>
        <v>0</v>
      </c>
      <c r="K19" s="261">
        <f>SUM(K17:K18)*$C$19</f>
        <v>0</v>
      </c>
      <c r="L19" s="261">
        <f t="shared" ref="L19" si="11">M19/12</f>
        <v>0</v>
      </c>
      <c r="M19" s="261">
        <f>SUM(M17:M18)*$C$19</f>
        <v>0</v>
      </c>
      <c r="N19" s="261">
        <f t="shared" ref="N19" si="12">O19/12</f>
        <v>0</v>
      </c>
      <c r="O19" s="261">
        <f>SUM(O17:O18)*$C$19</f>
        <v>0</v>
      </c>
      <c r="P19" s="261">
        <f>Q19/12</f>
        <v>0</v>
      </c>
      <c r="Q19" s="261">
        <f>SUM(Q17:Q18)*$C$19</f>
        <v>0</v>
      </c>
      <c r="R19" s="535"/>
      <c r="S19" s="254"/>
    </row>
    <row r="20" spans="1:19" ht="21" customHeight="1" x14ac:dyDescent="0.25">
      <c r="A20" s="519" t="s">
        <v>395</v>
      </c>
      <c r="B20" s="520"/>
      <c r="C20" s="521"/>
      <c r="D20" s="307"/>
      <c r="E20" s="262">
        <f>SUM(E17:E19)</f>
        <v>800000</v>
      </c>
      <c r="F20" s="262">
        <f>SUM(F17:F19)</f>
        <v>266666.66666666669</v>
      </c>
      <c r="G20" s="262">
        <f>SUM(G17:G19)</f>
        <v>3200000</v>
      </c>
      <c r="H20" s="262">
        <f t="shared" ref="H20:O20" si="13">SUM(H17:H19)</f>
        <v>1375000</v>
      </c>
      <c r="I20" s="262">
        <f t="shared" si="13"/>
        <v>16500000</v>
      </c>
      <c r="J20" s="262">
        <f t="shared" si="13"/>
        <v>1416666.6666666667</v>
      </c>
      <c r="K20" s="262">
        <f t="shared" si="13"/>
        <v>17000000</v>
      </c>
      <c r="L20" s="262">
        <f t="shared" si="13"/>
        <v>1458333.3333333333</v>
      </c>
      <c r="M20" s="262">
        <f t="shared" si="13"/>
        <v>17500000</v>
      </c>
      <c r="N20" s="262">
        <f t="shared" si="13"/>
        <v>1500000</v>
      </c>
      <c r="O20" s="262">
        <f t="shared" si="13"/>
        <v>18000000</v>
      </c>
      <c r="P20" s="262">
        <f t="shared" ref="P20:Q20" si="14">SUM(P17:P19)</f>
        <v>1541666.6666666667</v>
      </c>
      <c r="Q20" s="262">
        <f t="shared" si="14"/>
        <v>18500000</v>
      </c>
      <c r="R20" s="536"/>
    </row>
    <row r="21" spans="1:19" x14ac:dyDescent="0.25">
      <c r="B21" s="264"/>
    </row>
    <row r="22" spans="1:19" x14ac:dyDescent="0.25">
      <c r="A22" s="256" t="s">
        <v>396</v>
      </c>
      <c r="B22" s="264"/>
    </row>
    <row r="23" spans="1:19" s="26" customFormat="1" ht="19.05" customHeight="1" x14ac:dyDescent="0.3">
      <c r="A23" s="40" t="s">
        <v>126</v>
      </c>
      <c r="B23" s="40" t="s">
        <v>397</v>
      </c>
      <c r="C23" s="40" t="s">
        <v>398</v>
      </c>
    </row>
    <row r="24" spans="1:19" s="26" customFormat="1" ht="14.4" x14ac:dyDescent="0.3">
      <c r="A24" s="90" t="s">
        <v>396</v>
      </c>
      <c r="B24" s="265"/>
      <c r="C24" s="265"/>
    </row>
    <row r="25" spans="1:19" s="26" customFormat="1" ht="27.6" x14ac:dyDescent="0.3">
      <c r="A25" s="266">
        <v>1</v>
      </c>
      <c r="B25" s="267" t="s">
        <v>399</v>
      </c>
      <c r="C25" s="48">
        <v>0</v>
      </c>
    </row>
    <row r="26" spans="1:19" s="26" customFormat="1" ht="16.2" x14ac:dyDescent="0.3">
      <c r="A26" s="268"/>
      <c r="B26" s="260" t="s">
        <v>391</v>
      </c>
      <c r="C26" s="270">
        <v>0</v>
      </c>
    </row>
    <row r="27" spans="1:19" s="26" customFormat="1" ht="20.55" customHeight="1" x14ac:dyDescent="0.3">
      <c r="A27" s="519" t="s">
        <v>400</v>
      </c>
      <c r="B27" s="521"/>
      <c r="C27" s="269">
        <f>180*(C25*(1+C26))</f>
        <v>0</v>
      </c>
    </row>
    <row r="28" spans="1:19" x14ac:dyDescent="0.25"/>
    <row r="29" spans="1:19" ht="21" customHeight="1" x14ac:dyDescent="0.25">
      <c r="A29" s="519" t="s">
        <v>401</v>
      </c>
      <c r="B29" s="520"/>
      <c r="C29" s="521"/>
      <c r="D29" s="309" t="s">
        <v>63</v>
      </c>
      <c r="E29" s="309" t="s">
        <v>64</v>
      </c>
      <c r="F29" s="309" t="s">
        <v>65</v>
      </c>
      <c r="G29" s="309" t="s">
        <v>66</v>
      </c>
      <c r="H29" s="309" t="s">
        <v>67</v>
      </c>
      <c r="I29" s="309" t="s">
        <v>68</v>
      </c>
      <c r="J29" s="309" t="s">
        <v>69</v>
      </c>
      <c r="K29" s="473" t="s">
        <v>246</v>
      </c>
      <c r="L29" s="474"/>
    </row>
    <row r="30" spans="1:19" ht="21" customHeight="1" x14ac:dyDescent="0.25">
      <c r="A30" s="522"/>
      <c r="B30" s="523"/>
      <c r="C30" s="524"/>
      <c r="D30" s="262">
        <f>$D$12+$E$20+$C$27</f>
        <v>17300000</v>
      </c>
      <c r="E30" s="262">
        <f>E$12+G$20</f>
        <v>20200000</v>
      </c>
      <c r="F30" s="262">
        <f>F$12+I$20</f>
        <v>34000000</v>
      </c>
      <c r="G30" s="262">
        <f>G$12+K$20</f>
        <v>35000000</v>
      </c>
      <c r="H30" s="262">
        <f>H$12+M$20</f>
        <v>36000000</v>
      </c>
      <c r="I30" s="262">
        <f>I$12+O$20</f>
        <v>37000000</v>
      </c>
      <c r="J30" s="262">
        <f>J$12+Q$20</f>
        <v>38000000</v>
      </c>
      <c r="K30" s="517">
        <f>SUM(D30:J30)</f>
        <v>217500000</v>
      </c>
      <c r="L30" s="518"/>
    </row>
    <row r="31" spans="1:19" x14ac:dyDescent="0.25"/>
    <row r="32" spans="1:19"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sheetData>
  <sheetProtection algorithmName="SHA-512" hashValue="2cosuvO8KDr+Zwg7TyEIU8WBl+/h4Wp/8Edw+p4DzxTErLw8qkGdO+p5gNSxWnaxS8vzB4Rcu3XTVil3SyLxkg==" saltValue="GJcHIF0TA29/kp3vsni9NA==" spinCount="100000" sheet="1" objects="1" scenarios="1"/>
  <mergeCells count="30">
    <mergeCell ref="N15:O15"/>
    <mergeCell ref="P15:Q15"/>
    <mergeCell ref="R15:R16"/>
    <mergeCell ref="K10:L12"/>
    <mergeCell ref="R17:R20"/>
    <mergeCell ref="A1:B1"/>
    <mergeCell ref="A2:B2"/>
    <mergeCell ref="A12:C12"/>
    <mergeCell ref="C2:F2"/>
    <mergeCell ref="A3:F3"/>
    <mergeCell ref="A6:B6"/>
    <mergeCell ref="H4:I4"/>
    <mergeCell ref="B9:C9"/>
    <mergeCell ref="A4:F4"/>
    <mergeCell ref="B10:C10"/>
    <mergeCell ref="D15:E15"/>
    <mergeCell ref="F15:G15"/>
    <mergeCell ref="H15:I15"/>
    <mergeCell ref="B18:C18"/>
    <mergeCell ref="B15:C16"/>
    <mergeCell ref="A15:A16"/>
    <mergeCell ref="K9:L9"/>
    <mergeCell ref="K30:L30"/>
    <mergeCell ref="K29:L29"/>
    <mergeCell ref="J15:K15"/>
    <mergeCell ref="L15:M15"/>
    <mergeCell ref="A20:C20"/>
    <mergeCell ref="A29:C30"/>
    <mergeCell ref="A27:B27"/>
    <mergeCell ref="B17:C17"/>
  </mergeCells>
  <phoneticPr fontId="1" type="noConversion"/>
  <conditionalFormatting sqref="D10:J11 D17:Q19 C25">
    <cfRule type="expression" dxfId="0" priority="3">
      <formula>0</formula>
    </cfRule>
  </conditionalFormatting>
  <dataValidations count="1">
    <dataValidation type="decimal" operator="lessThanOrEqual" allowBlank="1" showInputMessage="1" showErrorMessage="1" sqref="C11 C19 C26" xr:uid="{9B298B47-E39E-4517-93C8-80A3F1F6E219}">
      <formula1>0.05</formula1>
    </dataValidation>
  </dataValidations>
  <pageMargins left="0.7" right="0.7" top="0.75" bottom="0.75" header="0.3" footer="0.3"/>
  <pageSetup paperSize="0" orientation="portrait" horizontalDpi="0" verticalDpi="0" copie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3EBFB-F491-480E-B74D-F462BCF0DB86}">
  <dimension ref="A1:X29"/>
  <sheetViews>
    <sheetView zoomScale="85" zoomScaleNormal="85" workbookViewId="0">
      <pane xSplit="4" ySplit="2" topLeftCell="E3" activePane="bottomRight" state="frozen"/>
      <selection pane="topRight" activeCell="E1" sqref="E1"/>
      <selection pane="bottomLeft" activeCell="A3" sqref="A3"/>
      <selection pane="bottomRight" activeCell="E9" sqref="E9"/>
    </sheetView>
  </sheetViews>
  <sheetFormatPr defaultColWidth="0" defaultRowHeight="13.2" zeroHeight="1" x14ac:dyDescent="0.25"/>
  <cols>
    <col min="1" max="1" width="7.21875" style="42" customWidth="1"/>
    <col min="2" max="2" width="16.5546875" style="42" customWidth="1"/>
    <col min="3" max="3" width="42.5546875" style="42" customWidth="1"/>
    <col min="4" max="20" width="16.77734375" style="42" customWidth="1"/>
    <col min="21" max="21" width="17.5546875" style="42" customWidth="1"/>
    <col min="22" max="22" width="29.44140625" style="42" customWidth="1"/>
    <col min="23" max="23" width="16.5546875" style="42" bestFit="1" customWidth="1"/>
    <col min="24" max="24" width="20.21875" style="42" hidden="1" customWidth="1"/>
    <col min="25" max="29" width="8.77734375" style="42" hidden="1" customWidth="1"/>
    <col min="30" max="16384" width="8.77734375" style="42" hidden="1"/>
  </cols>
  <sheetData>
    <row r="1" spans="1:21" ht="15.6" x14ac:dyDescent="0.25">
      <c r="A1" s="541" t="s">
        <v>55</v>
      </c>
      <c r="B1" s="541"/>
      <c r="C1" s="543"/>
      <c r="D1" s="543"/>
      <c r="E1" s="543"/>
      <c r="F1" s="543"/>
      <c r="G1" s="543"/>
      <c r="H1" s="543"/>
      <c r="I1" s="543"/>
      <c r="J1" s="543"/>
      <c r="K1" s="78"/>
      <c r="L1" s="78"/>
      <c r="M1" s="78"/>
      <c r="N1" s="78"/>
      <c r="O1" s="78"/>
      <c r="P1" s="78"/>
      <c r="Q1" s="78"/>
      <c r="R1" s="78"/>
      <c r="S1" s="78"/>
      <c r="T1" s="78"/>
    </row>
    <row r="2" spans="1:21" ht="15" customHeight="1" x14ac:dyDescent="0.25">
      <c r="A2" s="542" t="s">
        <v>6</v>
      </c>
      <c r="B2" s="542"/>
      <c r="C2" s="528">
        <f>Signature!C11</f>
        <v>0</v>
      </c>
      <c r="D2" s="528"/>
      <c r="E2" s="528"/>
      <c r="F2" s="528"/>
      <c r="G2" s="528"/>
      <c r="H2" s="528"/>
      <c r="I2" s="528"/>
      <c r="J2" s="528"/>
      <c r="K2" s="43"/>
      <c r="L2" s="43"/>
      <c r="M2" s="43"/>
      <c r="N2" s="43"/>
      <c r="O2" s="43"/>
      <c r="P2" s="43"/>
      <c r="Q2" s="43"/>
      <c r="R2" s="43"/>
      <c r="S2" s="43"/>
      <c r="T2" s="43"/>
      <c r="U2" s="43"/>
    </row>
    <row r="3" spans="1:21" s="254" customFormat="1" ht="15.6" x14ac:dyDescent="0.25">
      <c r="A3" s="271" t="s">
        <v>60</v>
      </c>
      <c r="B3" s="272"/>
      <c r="C3" s="272"/>
      <c r="D3" s="272"/>
      <c r="E3" s="272"/>
      <c r="F3" s="272"/>
      <c r="G3" s="272"/>
      <c r="H3" s="272"/>
      <c r="I3" s="272"/>
      <c r="J3" s="273"/>
    </row>
    <row r="4" spans="1:21" s="254" customFormat="1" ht="146.25" customHeight="1" x14ac:dyDescent="0.25">
      <c r="A4" s="358" t="s">
        <v>402</v>
      </c>
      <c r="B4" s="359"/>
      <c r="C4" s="359"/>
      <c r="D4" s="359"/>
      <c r="E4" s="359"/>
      <c r="F4" s="359"/>
      <c r="G4" s="359"/>
      <c r="H4" s="359"/>
      <c r="I4" s="359"/>
      <c r="J4" s="360"/>
    </row>
    <row r="5" spans="1:21" s="254" customFormat="1" ht="13.5" customHeight="1" x14ac:dyDescent="0.25">
      <c r="A5" s="83"/>
      <c r="B5" s="83"/>
      <c r="C5" s="83"/>
      <c r="D5" s="83"/>
      <c r="E5" s="83"/>
      <c r="F5" s="83"/>
      <c r="G5" s="83"/>
      <c r="H5" s="83"/>
      <c r="I5" s="83"/>
      <c r="J5" s="83"/>
    </row>
    <row r="6" spans="1:21" ht="23.25" customHeight="1" x14ac:dyDescent="0.25">
      <c r="A6" s="361" t="s">
        <v>403</v>
      </c>
      <c r="B6" s="362"/>
      <c r="C6" s="293">
        <f>S23</f>
        <v>0</v>
      </c>
      <c r="D6" s="84"/>
      <c r="E6" s="84"/>
      <c r="F6" s="84"/>
      <c r="G6" s="43"/>
      <c r="H6" s="43"/>
      <c r="I6" s="43"/>
      <c r="J6" s="43"/>
      <c r="K6" s="43"/>
      <c r="L6" s="43"/>
      <c r="M6" s="43"/>
      <c r="N6" s="43"/>
      <c r="O6" s="43"/>
      <c r="P6" s="43"/>
      <c r="Q6" s="43"/>
      <c r="R6" s="43"/>
      <c r="S6" s="43"/>
      <c r="T6" s="43"/>
    </row>
    <row r="7" spans="1:21" ht="14.25" customHeight="1" x14ac:dyDescent="0.25">
      <c r="A7" s="83"/>
      <c r="B7" s="84"/>
      <c r="C7" s="84"/>
      <c r="D7" s="84"/>
      <c r="E7" s="84"/>
      <c r="F7" s="84"/>
      <c r="G7" s="43"/>
      <c r="H7" s="43"/>
      <c r="I7" s="43"/>
      <c r="J7" s="43"/>
      <c r="K7" s="43"/>
      <c r="L7" s="43"/>
      <c r="M7" s="43"/>
      <c r="N7" s="43"/>
      <c r="O7" s="43"/>
      <c r="P7" s="43"/>
      <c r="Q7" s="43"/>
      <c r="R7" s="43"/>
      <c r="S7" s="43"/>
      <c r="T7" s="43"/>
    </row>
    <row r="8" spans="1:21" s="274" customFormat="1" ht="46.8" x14ac:dyDescent="0.25">
      <c r="A8" s="40" t="s">
        <v>126</v>
      </c>
      <c r="B8" s="496" t="s">
        <v>404</v>
      </c>
      <c r="C8" s="497"/>
      <c r="D8" s="298" t="s">
        <v>263</v>
      </c>
      <c r="E8" s="298" t="s">
        <v>129</v>
      </c>
      <c r="F8" s="298" t="s">
        <v>130</v>
      </c>
      <c r="G8" s="298" t="s">
        <v>131</v>
      </c>
      <c r="H8" s="298" t="s">
        <v>132</v>
      </c>
      <c r="I8" s="298" t="s">
        <v>133</v>
      </c>
      <c r="J8" s="298" t="s">
        <v>405</v>
      </c>
      <c r="K8" s="298" t="s">
        <v>135</v>
      </c>
      <c r="L8" s="298" t="s">
        <v>136</v>
      </c>
      <c r="M8" s="298" t="s">
        <v>137</v>
      </c>
      <c r="N8" s="298" t="s">
        <v>406</v>
      </c>
      <c r="O8" s="298" t="s">
        <v>139</v>
      </c>
      <c r="P8" s="298" t="s">
        <v>140</v>
      </c>
      <c r="Q8" s="298" t="s">
        <v>141</v>
      </c>
      <c r="R8" s="298" t="s">
        <v>142</v>
      </c>
      <c r="S8" s="298" t="s">
        <v>143</v>
      </c>
      <c r="T8" s="254"/>
      <c r="U8" s="254"/>
    </row>
    <row r="9" spans="1:21" s="99" customFormat="1" ht="15" customHeight="1" x14ac:dyDescent="0.25">
      <c r="A9" s="93">
        <v>1</v>
      </c>
      <c r="B9" s="540" t="s">
        <v>407</v>
      </c>
      <c r="C9" s="538"/>
      <c r="D9" s="275" t="s">
        <v>146</v>
      </c>
      <c r="E9" s="27">
        <v>0</v>
      </c>
      <c r="F9" s="98">
        <f>E9</f>
        <v>0</v>
      </c>
      <c r="G9" s="101"/>
      <c r="H9" s="101"/>
      <c r="I9" s="101"/>
      <c r="J9" s="101"/>
      <c r="K9" s="101"/>
      <c r="L9" s="101"/>
      <c r="M9" s="101"/>
      <c r="N9" s="101"/>
      <c r="O9" s="101"/>
      <c r="P9" s="101"/>
      <c r="Q9" s="101"/>
      <c r="R9" s="101"/>
      <c r="S9" s="98">
        <f>$F$9</f>
        <v>0</v>
      </c>
      <c r="T9" s="254"/>
      <c r="U9" s="254"/>
    </row>
    <row r="10" spans="1:21" s="99" customFormat="1" ht="15" customHeight="1" x14ac:dyDescent="0.25">
      <c r="A10" s="93">
        <v>2</v>
      </c>
      <c r="B10" s="540" t="s">
        <v>408</v>
      </c>
      <c r="C10" s="538"/>
      <c r="D10" s="276" t="s">
        <v>336</v>
      </c>
      <c r="E10" s="101"/>
      <c r="F10" s="101"/>
      <c r="G10" s="27">
        <v>0</v>
      </c>
      <c r="H10" s="98">
        <f>G10</f>
        <v>0</v>
      </c>
      <c r="I10" s="27">
        <v>0</v>
      </c>
      <c r="J10" s="98">
        <f>I10</f>
        <v>0</v>
      </c>
      <c r="K10" s="27">
        <v>0</v>
      </c>
      <c r="L10" s="98">
        <f>K10</f>
        <v>0</v>
      </c>
      <c r="M10" s="27">
        <v>0</v>
      </c>
      <c r="N10" s="98">
        <f>M10</f>
        <v>0</v>
      </c>
      <c r="O10" s="27">
        <v>0</v>
      </c>
      <c r="P10" s="98">
        <f>O10</f>
        <v>0</v>
      </c>
      <c r="Q10" s="27">
        <v>0</v>
      </c>
      <c r="R10" s="98">
        <f>Q10</f>
        <v>0</v>
      </c>
      <c r="S10" s="98">
        <f>$H10+$J10+$L10+$N10+$P10+$R10</f>
        <v>0</v>
      </c>
      <c r="T10" s="254"/>
      <c r="U10" s="254"/>
    </row>
    <row r="11" spans="1:21" s="99" customFormat="1" ht="15" customHeight="1" x14ac:dyDescent="0.25">
      <c r="A11" s="93">
        <v>3</v>
      </c>
      <c r="B11" s="540" t="s">
        <v>409</v>
      </c>
      <c r="C11" s="538"/>
      <c r="D11" s="275" t="s">
        <v>146</v>
      </c>
      <c r="E11" s="27">
        <v>0</v>
      </c>
      <c r="F11" s="98">
        <f>E11</f>
        <v>0</v>
      </c>
      <c r="G11" s="101"/>
      <c r="H11" s="101"/>
      <c r="I11" s="101"/>
      <c r="J11" s="101"/>
      <c r="K11" s="101"/>
      <c r="L11" s="101"/>
      <c r="M11" s="101"/>
      <c r="N11" s="101"/>
      <c r="O11" s="101"/>
      <c r="P11" s="101"/>
      <c r="Q11" s="101"/>
      <c r="R11" s="101"/>
      <c r="S11" s="98">
        <f>$F11</f>
        <v>0</v>
      </c>
      <c r="T11" s="254"/>
      <c r="U11" s="254"/>
    </row>
    <row r="12" spans="1:21" s="99" customFormat="1" ht="15" customHeight="1" x14ac:dyDescent="0.25">
      <c r="A12" s="93">
        <v>4</v>
      </c>
      <c r="B12" s="540" t="s">
        <v>410</v>
      </c>
      <c r="C12" s="538"/>
      <c r="D12" s="277" t="s">
        <v>338</v>
      </c>
      <c r="E12" s="27">
        <v>0</v>
      </c>
      <c r="F12" s="98">
        <f>E12*3</f>
        <v>0</v>
      </c>
      <c r="G12" s="27">
        <v>0</v>
      </c>
      <c r="H12" s="98">
        <f>G12*4</f>
        <v>0</v>
      </c>
      <c r="I12" s="27">
        <v>0</v>
      </c>
      <c r="J12" s="98">
        <f t="shared" ref="J12" si="0">I12*4</f>
        <v>0</v>
      </c>
      <c r="K12" s="27">
        <v>0</v>
      </c>
      <c r="L12" s="98">
        <f t="shared" ref="L12:P12" si="1">K12*4</f>
        <v>0</v>
      </c>
      <c r="M12" s="27">
        <v>0</v>
      </c>
      <c r="N12" s="98">
        <f t="shared" si="1"/>
        <v>0</v>
      </c>
      <c r="O12" s="27">
        <v>0</v>
      </c>
      <c r="P12" s="98">
        <f t="shared" si="1"/>
        <v>0</v>
      </c>
      <c r="Q12" s="27">
        <v>0</v>
      </c>
      <c r="R12" s="98">
        <f>Q12*4</f>
        <v>0</v>
      </c>
      <c r="S12" s="98">
        <f>F12+$H12+$J12+$L12+$N12+$P12+$R12</f>
        <v>0</v>
      </c>
      <c r="T12" s="254"/>
      <c r="U12" s="254"/>
    </row>
    <row r="13" spans="1:21" s="99" customFormat="1" ht="15" customHeight="1" x14ac:dyDescent="0.25">
      <c r="A13" s="93">
        <v>5</v>
      </c>
      <c r="B13" s="540" t="s">
        <v>411</v>
      </c>
      <c r="C13" s="538"/>
      <c r="D13" s="275" t="s">
        <v>146</v>
      </c>
      <c r="E13" s="27">
        <v>0</v>
      </c>
      <c r="F13" s="98">
        <f>E13</f>
        <v>0</v>
      </c>
      <c r="G13" s="101"/>
      <c r="H13" s="101"/>
      <c r="I13" s="101"/>
      <c r="J13" s="101"/>
      <c r="K13" s="101"/>
      <c r="L13" s="101"/>
      <c r="M13" s="101"/>
      <c r="N13" s="101"/>
      <c r="O13" s="101"/>
      <c r="P13" s="101"/>
      <c r="Q13" s="101"/>
      <c r="R13" s="101"/>
      <c r="S13" s="98">
        <f>$F13</f>
        <v>0</v>
      </c>
      <c r="T13" s="254"/>
      <c r="U13" s="254"/>
    </row>
    <row r="14" spans="1:21" s="99" customFormat="1" ht="15" customHeight="1" x14ac:dyDescent="0.25">
      <c r="A14" s="93">
        <v>6</v>
      </c>
      <c r="B14" s="540" t="s">
        <v>412</v>
      </c>
      <c r="C14" s="538"/>
      <c r="D14" s="277" t="s">
        <v>338</v>
      </c>
      <c r="E14" s="27">
        <v>0</v>
      </c>
      <c r="F14" s="98">
        <f>E14*3</f>
        <v>0</v>
      </c>
      <c r="G14" s="27">
        <v>0</v>
      </c>
      <c r="H14" s="98">
        <f>G14*4</f>
        <v>0</v>
      </c>
      <c r="I14" s="27">
        <v>0</v>
      </c>
      <c r="J14" s="98">
        <f>I14*4</f>
        <v>0</v>
      </c>
      <c r="K14" s="27">
        <v>0</v>
      </c>
      <c r="L14" s="98">
        <f>K14*4</f>
        <v>0</v>
      </c>
      <c r="M14" s="27">
        <v>0</v>
      </c>
      <c r="N14" s="98">
        <f>M14*4</f>
        <v>0</v>
      </c>
      <c r="O14" s="27">
        <v>0</v>
      </c>
      <c r="P14" s="98">
        <f>O14*4</f>
        <v>0</v>
      </c>
      <c r="Q14" s="27">
        <v>0</v>
      </c>
      <c r="R14" s="98">
        <f>Q14*4</f>
        <v>0</v>
      </c>
      <c r="S14" s="98">
        <f>F14+$H14+$J14+$L14+$N14+$P14+$R14</f>
        <v>0</v>
      </c>
      <c r="T14" s="254"/>
      <c r="U14" s="254"/>
    </row>
    <row r="15" spans="1:21" s="99" customFormat="1" ht="15" customHeight="1" x14ac:dyDescent="0.25">
      <c r="A15" s="278">
        <v>7</v>
      </c>
      <c r="B15" s="540" t="s">
        <v>413</v>
      </c>
      <c r="C15" s="538"/>
      <c r="D15" s="275" t="s">
        <v>146</v>
      </c>
      <c r="E15" s="27">
        <v>0</v>
      </c>
      <c r="F15" s="98">
        <f>E15</f>
        <v>0</v>
      </c>
      <c r="G15" s="101"/>
      <c r="H15" s="101"/>
      <c r="I15" s="101"/>
      <c r="J15" s="101"/>
      <c r="K15" s="101"/>
      <c r="L15" s="101"/>
      <c r="M15" s="101"/>
      <c r="N15" s="101"/>
      <c r="O15" s="101"/>
      <c r="P15" s="101"/>
      <c r="Q15" s="101"/>
      <c r="R15" s="101"/>
      <c r="S15" s="98">
        <f>$F15</f>
        <v>0</v>
      </c>
      <c r="T15" s="254"/>
      <c r="U15" s="254"/>
    </row>
    <row r="16" spans="1:21" s="99" customFormat="1" ht="15" customHeight="1" x14ac:dyDescent="0.25">
      <c r="A16" s="278">
        <v>8</v>
      </c>
      <c r="B16" s="540" t="s">
        <v>414</v>
      </c>
      <c r="C16" s="538"/>
      <c r="D16" s="276" t="s">
        <v>336</v>
      </c>
      <c r="E16" s="101"/>
      <c r="F16" s="101"/>
      <c r="G16" s="27">
        <v>0</v>
      </c>
      <c r="H16" s="98">
        <f>G16</f>
        <v>0</v>
      </c>
      <c r="I16" s="27">
        <v>0</v>
      </c>
      <c r="J16" s="98">
        <f t="shared" ref="J16" si="2">I16</f>
        <v>0</v>
      </c>
      <c r="K16" s="27">
        <v>0</v>
      </c>
      <c r="L16" s="98">
        <f t="shared" ref="L16" si="3">K16</f>
        <v>0</v>
      </c>
      <c r="M16" s="27">
        <v>0</v>
      </c>
      <c r="N16" s="98">
        <f t="shared" ref="N16" si="4">M16</f>
        <v>0</v>
      </c>
      <c r="O16" s="27">
        <v>0</v>
      </c>
      <c r="P16" s="98">
        <f t="shared" ref="P16" si="5">O16</f>
        <v>0</v>
      </c>
      <c r="Q16" s="27">
        <v>0</v>
      </c>
      <c r="R16" s="98">
        <f>Q16</f>
        <v>0</v>
      </c>
      <c r="S16" s="98">
        <f>$H16+$J16+$L16+$N16+$P16+$R16</f>
        <v>0</v>
      </c>
      <c r="T16" s="254"/>
      <c r="U16" s="254"/>
    </row>
    <row r="17" spans="1:22" s="99" customFormat="1" ht="15" customHeight="1" x14ac:dyDescent="0.25">
      <c r="A17" s="278">
        <v>9</v>
      </c>
      <c r="B17" s="540" t="s">
        <v>415</v>
      </c>
      <c r="C17" s="538"/>
      <c r="D17" s="275" t="s">
        <v>146</v>
      </c>
      <c r="E17" s="27">
        <v>0</v>
      </c>
      <c r="F17" s="98">
        <f>E17</f>
        <v>0</v>
      </c>
      <c r="G17" s="101"/>
      <c r="H17" s="101"/>
      <c r="I17" s="101"/>
      <c r="J17" s="101"/>
      <c r="K17" s="101"/>
      <c r="L17" s="101"/>
      <c r="M17" s="101"/>
      <c r="N17" s="101"/>
      <c r="O17" s="101"/>
      <c r="P17" s="101"/>
      <c r="Q17" s="101"/>
      <c r="R17" s="101"/>
      <c r="S17" s="98">
        <f>$F17</f>
        <v>0</v>
      </c>
      <c r="T17" s="254"/>
      <c r="U17" s="254"/>
    </row>
    <row r="18" spans="1:22" s="99" customFormat="1" ht="15" customHeight="1" x14ac:dyDescent="0.25">
      <c r="A18" s="278">
        <v>10</v>
      </c>
      <c r="B18" s="540" t="s">
        <v>416</v>
      </c>
      <c r="C18" s="538"/>
      <c r="D18" s="276" t="s">
        <v>336</v>
      </c>
      <c r="E18" s="101"/>
      <c r="F18" s="101"/>
      <c r="G18" s="27">
        <v>0</v>
      </c>
      <c r="H18" s="98">
        <f>G18</f>
        <v>0</v>
      </c>
      <c r="I18" s="27">
        <v>0</v>
      </c>
      <c r="J18" s="98">
        <f>I18</f>
        <v>0</v>
      </c>
      <c r="K18" s="27">
        <v>0</v>
      </c>
      <c r="L18" s="98">
        <f>K18</f>
        <v>0</v>
      </c>
      <c r="M18" s="27">
        <v>0</v>
      </c>
      <c r="N18" s="98">
        <f>M18</f>
        <v>0</v>
      </c>
      <c r="O18" s="27">
        <v>0</v>
      </c>
      <c r="P18" s="98">
        <f>O18</f>
        <v>0</v>
      </c>
      <c r="Q18" s="27">
        <v>0</v>
      </c>
      <c r="R18" s="98">
        <f>Q18</f>
        <v>0</v>
      </c>
      <c r="S18" s="98">
        <f>$H18+$J18+$L18+$N18+$P18+$R18</f>
        <v>0</v>
      </c>
      <c r="T18" s="254"/>
      <c r="U18" s="254"/>
    </row>
    <row r="19" spans="1:22" s="99" customFormat="1" ht="15" customHeight="1" x14ac:dyDescent="0.25">
      <c r="A19" s="278">
        <v>11</v>
      </c>
      <c r="B19" s="540" t="s">
        <v>417</v>
      </c>
      <c r="C19" s="538"/>
      <c r="D19" s="276" t="s">
        <v>336</v>
      </c>
      <c r="E19" s="27">
        <v>0</v>
      </c>
      <c r="F19" s="98">
        <f>E19</f>
        <v>0</v>
      </c>
      <c r="G19" s="27">
        <v>0</v>
      </c>
      <c r="H19" s="98">
        <f t="shared" ref="H19" si="6">G19</f>
        <v>0</v>
      </c>
      <c r="I19" s="27">
        <v>0</v>
      </c>
      <c r="J19" s="98">
        <f t="shared" ref="J19" si="7">I19</f>
        <v>0</v>
      </c>
      <c r="K19" s="27">
        <v>0</v>
      </c>
      <c r="L19" s="98">
        <f t="shared" ref="L19" si="8">K19</f>
        <v>0</v>
      </c>
      <c r="M19" s="27">
        <v>0</v>
      </c>
      <c r="N19" s="98">
        <f t="shared" ref="N19" si="9">M19</f>
        <v>0</v>
      </c>
      <c r="O19" s="27">
        <v>0</v>
      </c>
      <c r="P19" s="98">
        <f t="shared" ref="P19" si="10">O19</f>
        <v>0</v>
      </c>
      <c r="Q19" s="27">
        <v>0</v>
      </c>
      <c r="R19" s="98">
        <f>Q19</f>
        <v>0</v>
      </c>
      <c r="S19" s="98">
        <f>F19+$H19+$J19+$L19+$N19+$P19+$R19</f>
        <v>0</v>
      </c>
      <c r="T19" s="254"/>
      <c r="U19" s="254"/>
    </row>
    <row r="20" spans="1:22" s="99" customFormat="1" ht="15" customHeight="1" x14ac:dyDescent="0.25">
      <c r="A20" s="278">
        <v>12</v>
      </c>
      <c r="B20" s="540" t="s">
        <v>418</v>
      </c>
      <c r="C20" s="538"/>
      <c r="D20" s="276" t="s">
        <v>336</v>
      </c>
      <c r="E20" s="27">
        <v>0</v>
      </c>
      <c r="F20" s="98">
        <f>E20</f>
        <v>0</v>
      </c>
      <c r="G20" s="27">
        <v>0</v>
      </c>
      <c r="H20" s="98">
        <f>G20</f>
        <v>0</v>
      </c>
      <c r="I20" s="27">
        <v>0</v>
      </c>
      <c r="J20" s="98">
        <f>I20</f>
        <v>0</v>
      </c>
      <c r="K20" s="27">
        <v>0</v>
      </c>
      <c r="L20" s="98">
        <f>K20</f>
        <v>0</v>
      </c>
      <c r="M20" s="27">
        <v>0</v>
      </c>
      <c r="N20" s="98">
        <f>M20</f>
        <v>0</v>
      </c>
      <c r="O20" s="27">
        <v>0</v>
      </c>
      <c r="P20" s="98">
        <f>O20</f>
        <v>0</v>
      </c>
      <c r="Q20" s="27">
        <v>0</v>
      </c>
      <c r="R20" s="98">
        <f>Q20</f>
        <v>0</v>
      </c>
      <c r="S20" s="98">
        <f t="shared" ref="S20:S21" si="11">F20+$H20+$J20+$L20+$N20+$P20+$R20</f>
        <v>0</v>
      </c>
      <c r="T20" s="254"/>
      <c r="U20" s="254"/>
    </row>
    <row r="21" spans="1:22" s="99" customFormat="1" ht="15" customHeight="1" x14ac:dyDescent="0.25">
      <c r="A21" s="279">
        <v>13</v>
      </c>
      <c r="B21" s="537" t="s">
        <v>419</v>
      </c>
      <c r="C21" s="538"/>
      <c r="D21" s="280" t="s">
        <v>336</v>
      </c>
      <c r="E21" s="27">
        <v>0</v>
      </c>
      <c r="F21" s="98">
        <f>E21</f>
        <v>0</v>
      </c>
      <c r="G21" s="27">
        <v>0</v>
      </c>
      <c r="H21" s="98">
        <f>G21</f>
        <v>0</v>
      </c>
      <c r="I21" s="27">
        <v>0</v>
      </c>
      <c r="J21" s="98">
        <f>I21</f>
        <v>0</v>
      </c>
      <c r="K21" s="27">
        <v>0</v>
      </c>
      <c r="L21" s="98">
        <f>K21</f>
        <v>0</v>
      </c>
      <c r="M21" s="27">
        <v>0</v>
      </c>
      <c r="N21" s="98">
        <f>M21</f>
        <v>0</v>
      </c>
      <c r="O21" s="27">
        <v>0</v>
      </c>
      <c r="P21" s="98">
        <f>O21</f>
        <v>0</v>
      </c>
      <c r="Q21" s="27">
        <v>0</v>
      </c>
      <c r="R21" s="98">
        <f>Q21</f>
        <v>0</v>
      </c>
      <c r="S21" s="98">
        <f t="shared" si="11"/>
        <v>0</v>
      </c>
      <c r="T21" s="254"/>
      <c r="U21" s="254"/>
      <c r="V21" s="111"/>
    </row>
    <row r="22" spans="1:22" s="99" customFormat="1" ht="15" customHeight="1" x14ac:dyDescent="0.25">
      <c r="A22" s="93">
        <v>14</v>
      </c>
      <c r="B22" s="540" t="s">
        <v>420</v>
      </c>
      <c r="C22" s="538"/>
      <c r="D22" s="276" t="s">
        <v>338</v>
      </c>
      <c r="E22" s="27">
        <v>0</v>
      </c>
      <c r="F22" s="98">
        <f t="shared" ref="F22" si="12">E22*4</f>
        <v>0</v>
      </c>
      <c r="G22" s="27">
        <v>0</v>
      </c>
      <c r="H22" s="98">
        <f t="shared" ref="H22" si="13">G22*4</f>
        <v>0</v>
      </c>
      <c r="I22" s="27">
        <v>0</v>
      </c>
      <c r="J22" s="98">
        <f t="shared" ref="J22" si="14">I22*4</f>
        <v>0</v>
      </c>
      <c r="K22" s="27">
        <v>0</v>
      </c>
      <c r="L22" s="98">
        <f t="shared" ref="L22" si="15">K22*4</f>
        <v>0</v>
      </c>
      <c r="M22" s="27">
        <v>0</v>
      </c>
      <c r="N22" s="98">
        <f t="shared" ref="N22" si="16">M22*4</f>
        <v>0</v>
      </c>
      <c r="O22" s="27">
        <v>0</v>
      </c>
      <c r="P22" s="98">
        <f t="shared" ref="P22" si="17">O22*4</f>
        <v>0</v>
      </c>
      <c r="Q22" s="27">
        <v>0</v>
      </c>
      <c r="R22" s="98">
        <f>Q22*4</f>
        <v>0</v>
      </c>
      <c r="S22" s="98">
        <f>F22+$H22+$J22+$L22+$N22+$P22+$R22</f>
        <v>0</v>
      </c>
      <c r="T22" s="254"/>
      <c r="U22" s="254"/>
      <c r="V22" s="111"/>
    </row>
    <row r="23" spans="1:22" s="99" customFormat="1" ht="15.6" customHeight="1" x14ac:dyDescent="0.25">
      <c r="A23" s="361"/>
      <c r="B23" s="362"/>
      <c r="C23" s="391"/>
      <c r="D23" s="292" t="s">
        <v>70</v>
      </c>
      <c r="E23" s="105" t="s">
        <v>155</v>
      </c>
      <c r="F23" s="106">
        <f>SUM(F9:F22)</f>
        <v>0</v>
      </c>
      <c r="G23" s="105" t="s">
        <v>156</v>
      </c>
      <c r="H23" s="106">
        <f>SUM(H9:H22)</f>
        <v>0</v>
      </c>
      <c r="I23" s="105" t="s">
        <v>157</v>
      </c>
      <c r="J23" s="106">
        <f>SUM(J9:J22)</f>
        <v>0</v>
      </c>
      <c r="K23" s="105" t="s">
        <v>158</v>
      </c>
      <c r="L23" s="106">
        <f>SUM(L9:L22)</f>
        <v>0</v>
      </c>
      <c r="M23" s="105" t="s">
        <v>159</v>
      </c>
      <c r="N23" s="106">
        <f>SUM(N9:N22)</f>
        <v>0</v>
      </c>
      <c r="O23" s="105" t="s">
        <v>160</v>
      </c>
      <c r="P23" s="106">
        <f>SUM(P9:P22)</f>
        <v>0</v>
      </c>
      <c r="Q23" s="105" t="s">
        <v>161</v>
      </c>
      <c r="R23" s="106">
        <f>SUM(R9:R22)</f>
        <v>0</v>
      </c>
      <c r="S23" s="112">
        <f>SUM(S9:S22)</f>
        <v>0</v>
      </c>
      <c r="T23" s="254"/>
      <c r="U23" s="254"/>
    </row>
    <row r="24" spans="1:22" x14ac:dyDescent="0.25">
      <c r="C24" s="114"/>
      <c r="D24" s="113"/>
      <c r="E24" s="113"/>
      <c r="F24" s="113"/>
      <c r="G24" s="113"/>
      <c r="H24" s="113"/>
      <c r="I24" s="113"/>
      <c r="J24" s="113"/>
      <c r="K24" s="113"/>
      <c r="L24" s="113"/>
      <c r="M24" s="113"/>
      <c r="N24" s="113"/>
      <c r="O24" s="113"/>
      <c r="P24" s="113"/>
      <c r="Q24" s="113"/>
      <c r="R24" s="113"/>
      <c r="S24" s="113"/>
      <c r="T24" s="113"/>
    </row>
    <row r="25" spans="1:22" ht="12.75" customHeight="1" x14ac:dyDescent="0.25">
      <c r="A25" s="281"/>
      <c r="B25" s="281"/>
      <c r="C25" s="539"/>
      <c r="D25" s="539"/>
      <c r="E25" s="539"/>
      <c r="F25" s="539"/>
      <c r="G25" s="539"/>
      <c r="H25" s="539"/>
      <c r="I25" s="539"/>
      <c r="J25" s="539"/>
      <c r="K25" s="539"/>
      <c r="L25" s="539"/>
      <c r="M25" s="539"/>
      <c r="N25" s="539"/>
      <c r="O25" s="539"/>
      <c r="P25" s="539"/>
      <c r="Q25" s="539"/>
      <c r="R25" s="539"/>
      <c r="S25" s="539"/>
      <c r="T25" s="539"/>
      <c r="U25" s="539"/>
    </row>
    <row r="26" spans="1:22" x14ac:dyDescent="0.25"/>
    <row r="27" spans="1:22" x14ac:dyDescent="0.25"/>
    <row r="28" spans="1:22" x14ac:dyDescent="0.25"/>
    <row r="29" spans="1:22" x14ac:dyDescent="0.25"/>
  </sheetData>
  <sheetProtection algorithmName="SHA-512" hashValue="FuU1KrpOr9DfArz8cL40BHLsUV+22CNObVHFtGS2cwSokTJeDwAOLuvDkDYchUD+rc4q3N1N27h2bDbOfpnMPg==" saltValue="f+renGzfRfpip5NAqlUcGw==" spinCount="100000" sheet="1" objects="1" scenarios="1"/>
  <mergeCells count="23">
    <mergeCell ref="B18:C18"/>
    <mergeCell ref="A1:B1"/>
    <mergeCell ref="A2:B2"/>
    <mergeCell ref="C2:J2"/>
    <mergeCell ref="C1:J1"/>
    <mergeCell ref="B17:C17"/>
    <mergeCell ref="A6:B6"/>
    <mergeCell ref="A23:C23"/>
    <mergeCell ref="B21:C21"/>
    <mergeCell ref="C25:U25"/>
    <mergeCell ref="A4:J4"/>
    <mergeCell ref="B9:C9"/>
    <mergeCell ref="B10:C10"/>
    <mergeCell ref="B11:C11"/>
    <mergeCell ref="B12:C12"/>
    <mergeCell ref="B13:C13"/>
    <mergeCell ref="B14:C14"/>
    <mergeCell ref="B15:C15"/>
    <mergeCell ref="B16:C16"/>
    <mergeCell ref="B19:C19"/>
    <mergeCell ref="B20:C20"/>
    <mergeCell ref="B22:C22"/>
    <mergeCell ref="B8:C8"/>
  </mergeCells>
  <pageMargins left="0.7" right="0.7" top="0.75" bottom="0.75" header="0.3" footer="0.3"/>
  <pageSetup scale="61"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CE962-47AD-406F-83D3-B22808A9DE12}">
  <dimension ref="A1:Z100"/>
  <sheetViews>
    <sheetView zoomScaleNormal="100" workbookViewId="0">
      <selection activeCell="E9" sqref="E9"/>
    </sheetView>
  </sheetViews>
  <sheetFormatPr defaultColWidth="0" defaultRowHeight="13.2" zeroHeight="1" x14ac:dyDescent="0.25"/>
  <cols>
    <col min="1" max="1" width="4.44140625" style="42" customWidth="1"/>
    <col min="2" max="2" width="36.5546875" style="42" customWidth="1"/>
    <col min="3" max="3" width="4.5546875" style="42" customWidth="1"/>
    <col min="4" max="4" width="34.77734375" style="42" customWidth="1"/>
    <col min="5" max="5" width="29.44140625" style="42" customWidth="1"/>
    <col min="6" max="26" width="8.77734375" style="42" customWidth="1"/>
    <col min="27" max="16384" width="8.77734375" style="42" hidden="1"/>
  </cols>
  <sheetData>
    <row r="1" spans="2:5" x14ac:dyDescent="0.25"/>
    <row r="2" spans="2:5" x14ac:dyDescent="0.25">
      <c r="B2" s="545" t="s">
        <v>421</v>
      </c>
      <c r="C2" s="545"/>
      <c r="D2" s="545"/>
      <c r="E2" s="545"/>
    </row>
    <row r="3" spans="2:5" x14ac:dyDescent="0.25">
      <c r="B3" s="545" t="s">
        <v>422</v>
      </c>
      <c r="C3" s="545"/>
      <c r="D3" s="545"/>
      <c r="E3" s="545"/>
    </row>
    <row r="4" spans="2:5" x14ac:dyDescent="0.25">
      <c r="B4" s="545"/>
      <c r="C4" s="545"/>
      <c r="D4" s="545"/>
      <c r="E4" s="545"/>
    </row>
    <row r="5" spans="2:5" x14ac:dyDescent="0.25">
      <c r="B5" s="546" t="str">
        <f>'Title Page'!A11</f>
        <v>​​RFP #C043776</v>
      </c>
      <c r="C5" s="546"/>
      <c r="D5" s="546"/>
      <c r="E5" s="546"/>
    </row>
    <row r="6" spans="2:5" x14ac:dyDescent="0.25"/>
    <row r="7" spans="2:5" x14ac:dyDescent="0.25">
      <c r="B7" s="544"/>
      <c r="C7" s="544"/>
      <c r="D7" s="544"/>
      <c r="E7" s="312"/>
    </row>
    <row r="8" spans="2:5" x14ac:dyDescent="0.25">
      <c r="B8" s="282"/>
      <c r="C8" s="282"/>
    </row>
    <row r="9" spans="2:5" x14ac:dyDescent="0.25">
      <c r="B9" s="42" t="s">
        <v>423</v>
      </c>
      <c r="C9" s="549"/>
      <c r="D9" s="549"/>
      <c r="E9" s="310"/>
    </row>
    <row r="10" spans="2:5" x14ac:dyDescent="0.25"/>
    <row r="11" spans="2:5" x14ac:dyDescent="0.25">
      <c r="B11" s="42" t="s">
        <v>424</v>
      </c>
      <c r="C11" s="548"/>
      <c r="D11" s="548"/>
      <c r="E11" s="310"/>
    </row>
    <row r="12" spans="2:5" x14ac:dyDescent="0.25">
      <c r="E12" s="310"/>
    </row>
    <row r="13" spans="2:5" x14ac:dyDescent="0.25">
      <c r="B13" s="42" t="s">
        <v>425</v>
      </c>
      <c r="C13" s="547"/>
      <c r="D13" s="547"/>
    </row>
    <row r="14" spans="2:5" x14ac:dyDescent="0.25"/>
    <row r="15" spans="2:5" x14ac:dyDescent="0.25"/>
    <row r="16" spans="2:5" x14ac:dyDescent="0.25"/>
    <row r="17" spans="2:5" x14ac:dyDescent="0.25">
      <c r="B17" s="42" t="s">
        <v>426</v>
      </c>
      <c r="C17" s="550"/>
      <c r="D17" s="550"/>
      <c r="E17" s="310"/>
    </row>
    <row r="18" spans="2:5" x14ac:dyDescent="0.25"/>
    <row r="19" spans="2:5" x14ac:dyDescent="0.25">
      <c r="B19" s="313">
        <f>C11</f>
        <v>0</v>
      </c>
      <c r="C19" s="313"/>
      <c r="D19" s="283" t="str">
        <f>"bids a total price of  "&amp;TEXT(Summary!K21,"$00,000,000.00")</f>
        <v>bids a total price of  $217,500,000.00</v>
      </c>
      <c r="E19" s="284"/>
    </row>
    <row r="20" spans="2:5" x14ac:dyDescent="0.25">
      <c r="B20" s="539" t="s">
        <v>427</v>
      </c>
      <c r="C20" s="539"/>
      <c r="D20" s="539"/>
      <c r="E20" s="310"/>
    </row>
    <row r="21" spans="2:5" ht="29.55" customHeight="1" x14ac:dyDescent="0.25"/>
    <row r="22" spans="2:5" x14ac:dyDescent="0.25">
      <c r="B22" s="42" t="s">
        <v>428</v>
      </c>
      <c r="E22" s="310"/>
    </row>
    <row r="23" spans="2:5" x14ac:dyDescent="0.25"/>
    <row r="24" spans="2:5" x14ac:dyDescent="0.25"/>
    <row r="25" spans="2:5" x14ac:dyDescent="0.25">
      <c r="B25" s="287"/>
      <c r="C25" s="310"/>
      <c r="D25" s="318"/>
      <c r="E25" s="285"/>
    </row>
    <row r="26" spans="2:5" x14ac:dyDescent="0.25">
      <c r="B26" s="224" t="s">
        <v>429</v>
      </c>
      <c r="D26" s="282" t="s">
        <v>437</v>
      </c>
    </row>
    <row r="27" spans="2:5" x14ac:dyDescent="0.25"/>
    <row r="28" spans="2:5" x14ac:dyDescent="0.25"/>
    <row r="29" spans="2:5" x14ac:dyDescent="0.25">
      <c r="B29" s="286"/>
      <c r="C29" s="286"/>
    </row>
    <row r="30" spans="2:5" x14ac:dyDescent="0.25">
      <c r="B30" s="236"/>
      <c r="C30" s="236"/>
    </row>
    <row r="31" spans="2:5" ht="6" customHeight="1" x14ac:dyDescent="0.25">
      <c r="B31" s="236"/>
      <c r="C31" s="236"/>
    </row>
    <row r="32" spans="2:5" x14ac:dyDescent="0.25">
      <c r="B32" s="236"/>
      <c r="C32" s="236"/>
    </row>
    <row r="33" spans="2:3" ht="5.0999999999999996" customHeight="1" x14ac:dyDescent="0.25">
      <c r="B33" s="236"/>
      <c r="C33" s="236"/>
    </row>
    <row r="34" spans="2:3" x14ac:dyDescent="0.25">
      <c r="B34" s="236"/>
      <c r="C34" s="236"/>
    </row>
    <row r="35" spans="2:3" ht="6" customHeight="1" x14ac:dyDescent="0.25">
      <c r="B35" s="236"/>
      <c r="C35" s="236"/>
    </row>
    <row r="36" spans="2:3" x14ac:dyDescent="0.25">
      <c r="B36" s="236"/>
      <c r="C36" s="236"/>
    </row>
    <row r="37" spans="2:3" x14ac:dyDescent="0.25"/>
    <row r="38" spans="2:3" x14ac:dyDescent="0.25"/>
    <row r="39" spans="2:3" x14ac:dyDescent="0.25"/>
    <row r="40" spans="2:3" x14ac:dyDescent="0.25"/>
    <row r="41" spans="2:3" x14ac:dyDescent="0.25"/>
    <row r="42" spans="2:3" x14ac:dyDescent="0.25"/>
    <row r="43" spans="2:3" x14ac:dyDescent="0.25"/>
    <row r="44" spans="2:3" x14ac:dyDescent="0.25"/>
    <row r="45" spans="2:3" x14ac:dyDescent="0.25"/>
    <row r="46" spans="2:3" x14ac:dyDescent="0.25"/>
    <row r="47" spans="2:3" x14ac:dyDescent="0.25"/>
    <row r="48" spans="2:3" x14ac:dyDescent="0.25"/>
    <row r="49" s="42" customFormat="1" x14ac:dyDescent="0.25"/>
    <row r="50" s="42" customFormat="1" x14ac:dyDescent="0.25"/>
    <row r="51" s="42" customFormat="1" x14ac:dyDescent="0.25"/>
    <row r="52" s="42" customFormat="1" x14ac:dyDescent="0.25"/>
    <row r="53" s="42" customFormat="1" x14ac:dyDescent="0.25"/>
    <row r="54" s="42" customFormat="1" x14ac:dyDescent="0.25"/>
    <row r="55" s="42" customFormat="1" x14ac:dyDescent="0.25"/>
    <row r="56" s="42" customFormat="1" x14ac:dyDescent="0.25"/>
    <row r="57" s="42" customFormat="1" x14ac:dyDescent="0.25"/>
    <row r="58" s="42" customFormat="1" x14ac:dyDescent="0.25"/>
    <row r="59" s="42" customFormat="1" x14ac:dyDescent="0.25"/>
    <row r="60" s="42" customFormat="1" x14ac:dyDescent="0.25"/>
    <row r="61" s="42" customFormat="1" x14ac:dyDescent="0.25"/>
    <row r="62" s="42" customFormat="1" x14ac:dyDescent="0.25"/>
    <row r="63" s="42" customFormat="1" x14ac:dyDescent="0.25"/>
    <row r="64" s="42" customFormat="1" x14ac:dyDescent="0.25"/>
    <row r="65" s="42" customFormat="1" x14ac:dyDescent="0.25"/>
    <row r="66" s="42" customFormat="1" x14ac:dyDescent="0.25"/>
    <row r="67" s="42" customFormat="1" x14ac:dyDescent="0.25"/>
    <row r="68" s="42" customFormat="1" x14ac:dyDescent="0.25"/>
    <row r="69" s="42" customFormat="1" x14ac:dyDescent="0.25"/>
    <row r="70" s="42" customFormat="1" x14ac:dyDescent="0.25"/>
    <row r="71" s="42" customFormat="1" x14ac:dyDescent="0.25"/>
    <row r="72" s="42" customFormat="1" x14ac:dyDescent="0.25"/>
    <row r="73" s="42" customFormat="1" x14ac:dyDescent="0.25"/>
    <row r="74" s="42" customFormat="1" x14ac:dyDescent="0.25"/>
    <row r="75" s="42" customFormat="1" x14ac:dyDescent="0.25"/>
    <row r="76" s="42" customFormat="1" x14ac:dyDescent="0.25"/>
    <row r="77" s="42" customFormat="1" x14ac:dyDescent="0.25"/>
    <row r="78" s="42" customFormat="1" x14ac:dyDescent="0.25"/>
    <row r="79" s="42" customFormat="1" x14ac:dyDescent="0.25"/>
    <row r="80" s="42" customFormat="1" x14ac:dyDescent="0.25"/>
    <row r="81" s="42" customFormat="1" x14ac:dyDescent="0.25"/>
    <row r="82" s="42" customFormat="1" x14ac:dyDescent="0.25"/>
    <row r="83" s="42" customFormat="1" x14ac:dyDescent="0.25"/>
    <row r="84" s="42" customFormat="1" x14ac:dyDescent="0.25"/>
    <row r="85" s="42" customFormat="1" x14ac:dyDescent="0.25"/>
    <row r="86" s="42" customFormat="1" x14ac:dyDescent="0.25"/>
    <row r="87" s="42" customFormat="1" x14ac:dyDescent="0.25"/>
    <row r="88" s="42" customFormat="1" x14ac:dyDescent="0.25"/>
    <row r="89" s="42" customFormat="1" x14ac:dyDescent="0.25"/>
    <row r="90" s="42" customFormat="1" x14ac:dyDescent="0.25"/>
    <row r="91" s="42" customFormat="1" x14ac:dyDescent="0.25"/>
    <row r="92" s="42" customFormat="1" x14ac:dyDescent="0.25"/>
    <row r="93" s="42" customFormat="1" x14ac:dyDescent="0.25"/>
    <row r="94" s="42" customFormat="1" x14ac:dyDescent="0.25"/>
    <row r="95" s="42" customFormat="1" x14ac:dyDescent="0.25"/>
    <row r="96" s="42" customFormat="1" x14ac:dyDescent="0.25"/>
    <row r="97" s="42" customFormat="1" x14ac:dyDescent="0.25"/>
    <row r="98" s="42" customFormat="1" x14ac:dyDescent="0.25"/>
    <row r="99" s="42" customFormat="1" x14ac:dyDescent="0.25"/>
    <row r="100" s="42" customFormat="1" x14ac:dyDescent="0.25"/>
  </sheetData>
  <sheetProtection algorithmName="SHA-512" hashValue="sB6ZdVnxfDtzSZzn+V79odqZNBC/LIz5QQXo5ejz4GCeqc5E7WAPBVuSYDg5dc63gnwAPZ1ID9iyMC4d8SHkRQ==" saltValue="bKCfGOgWZjbr+vFZmWMJdg==" spinCount="100000" sheet="1" objects="1" scenarios="1"/>
  <mergeCells count="10">
    <mergeCell ref="B20:D20"/>
    <mergeCell ref="B7:D7"/>
    <mergeCell ref="B3:E3"/>
    <mergeCell ref="B2:E2"/>
    <mergeCell ref="B4:E4"/>
    <mergeCell ref="B5:E5"/>
    <mergeCell ref="C13:D13"/>
    <mergeCell ref="C11:D11"/>
    <mergeCell ref="C9:D9"/>
    <mergeCell ref="C17:D17"/>
  </mergeCells>
  <pageMargins left="0.7" right="0.7" top="0.75" bottom="0.75" header="0.3" footer="0.3"/>
  <pageSetup orientation="portrait" r:id="rId1"/>
  <headerFooter>
    <oddFooter>&amp;LTab: &amp;A&amp;R&amp;P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76C6A6E7668346AE0A59FCBFA3BDEB" ma:contentTypeVersion="11" ma:contentTypeDescription="Create a new document." ma:contentTypeScope="" ma:versionID="fa22b70027054eae5d62890f1950992d">
  <xsd:schema xmlns:xsd="http://www.w3.org/2001/XMLSchema" xmlns:xs="http://www.w3.org/2001/XMLSchema" xmlns:p="http://schemas.microsoft.com/office/2006/metadata/properties" xmlns:ns2="77dc6660-d970-45f6-8602-8628eaab6697" xmlns:ns3="57e83c26-6806-4dd0-9029-f565b2628a0b" targetNamespace="http://schemas.microsoft.com/office/2006/metadata/properties" ma:root="true" ma:fieldsID="28b0ce657d18d0f546676c7ca7e287eb" ns2:_="" ns3:_="">
    <xsd:import namespace="77dc6660-d970-45f6-8602-8628eaab6697"/>
    <xsd:import namespace="57e83c26-6806-4dd0-9029-f565b2628a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dc6660-d970-45f6-8602-8628eaab669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39e25b7-0a97-41c9-a156-d5f30623568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7e83c26-6806-4dd0-9029-f565b2628a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e9427e-00b3-4918-8678-2c26818c8e44}" ma:internalName="TaxCatchAll" ma:showField="CatchAllData" ma:web="57e83c26-6806-4dd0-9029-f565b2628a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7e83c26-6806-4dd0-9029-f565b2628a0b" xsi:nil="true"/>
    <lcf76f155ced4ddcb4097134ff3c332f xmlns="77dc6660-d970-45f6-8602-8628eaab669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1974436-C24D-4F46-8949-23462F9B8728}"/>
</file>

<file path=customXml/itemProps2.xml><?xml version="1.0" encoding="utf-8"?>
<ds:datastoreItem xmlns:ds="http://schemas.openxmlformats.org/officeDocument/2006/customXml" ds:itemID="{8A871A50-2F0D-49E9-BEA8-2D0871382160}">
  <ds:schemaRefs>
    <ds:schemaRef ds:uri="http://www.w3.org/XML/1998/namespace"/>
    <ds:schemaRef ds:uri="http://schemas.microsoft.com/office/2006/metadata/properties"/>
    <ds:schemaRef ds:uri="http://schemas.microsoft.com/office/2006/documentManagement/types"/>
    <ds:schemaRef ds:uri="http://purl.org/dc/terms/"/>
    <ds:schemaRef ds:uri="57e83c26-6806-4dd0-9029-f565b2628a0b"/>
    <ds:schemaRef ds:uri="http://purl.org/dc/dcmitype/"/>
    <ds:schemaRef ds:uri="http://purl.org/dc/elements/1.1/"/>
    <ds:schemaRef ds:uri="http://schemas.microsoft.com/office/infopath/2007/PartnerControls"/>
    <ds:schemaRef ds:uri="http://schemas.openxmlformats.org/package/2006/metadata/core-properties"/>
    <ds:schemaRef ds:uri="77dc6660-d970-45f6-8602-8628eaab6697"/>
  </ds:schemaRefs>
</ds:datastoreItem>
</file>

<file path=customXml/itemProps3.xml><?xml version="1.0" encoding="utf-8"?>
<ds:datastoreItem xmlns:ds="http://schemas.openxmlformats.org/officeDocument/2006/customXml" ds:itemID="{9B04B72A-EA7B-4CD2-BCD1-DEDE94EA90A6}">
  <ds:schemaRefs>
    <ds:schemaRef ds:uri="http://schemas.microsoft.com/sharepoint/v3/contenttype/forms"/>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Title Page</vt:lpstr>
      <vt:lpstr>TOC</vt:lpstr>
      <vt:lpstr>Summary</vt:lpstr>
      <vt:lpstr>2. Labor Rates</vt:lpstr>
      <vt:lpstr>E&amp;E-PM</vt:lpstr>
      <vt:lpstr>E&amp;E-TI</vt:lpstr>
      <vt:lpstr>E&amp;E-MO</vt:lpstr>
      <vt:lpstr>E&amp;E-SI</vt:lpstr>
      <vt:lpstr>E&amp;E-TRN</vt:lpstr>
      <vt:lpstr>E&amp;E-OCM</vt:lpstr>
      <vt:lpstr>E&amp;E-CBT</vt:lpstr>
      <vt:lpstr>E&amp;E-MAJ</vt:lpstr>
      <vt:lpstr>E&amp;E-EN</vt:lpstr>
      <vt:lpstr>E&amp;E-KPI OKR</vt:lpstr>
      <vt:lpstr>E&amp;E-TO</vt:lpstr>
      <vt:lpstr>E&amp;E-OF</vt:lpstr>
      <vt:lpstr>E&amp;E-IT</vt:lpstr>
      <vt:lpstr>E&amp;E-SP</vt:lpstr>
      <vt:lpstr>Signature</vt:lpstr>
      <vt:lpstr>Signature!Print_Area</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SDI Cost Proposal Worksheet</dc:title>
  <dc:subject>Cost Proposal</dc:subject>
  <dc:creator>TAS</dc:creator>
  <cp:keywords>SDI;Cost Proposal</cp:keywords>
  <dc:description/>
  <cp:lastModifiedBy>Wright, Frances (HEALTH-CONTRACTOR)</cp:lastModifiedBy>
  <cp:revision/>
  <dcterms:created xsi:type="dcterms:W3CDTF">2024-07-22T20:07:01Z</dcterms:created>
  <dcterms:modified xsi:type="dcterms:W3CDTF">2026-08-25T14:12:45Z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0x010100D276C6A6E7668346AE0A59FCBFA3BDEB</vt:lpwstr>
  </property>
  <property fmtid="{D5CDD505-2E9C-101B-9397-08002B2CF9AE}" pid="3" name="MediaServiceImageTags">
    <vt:lpwstr/>
  </property>
</Properties>
</file>