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health_care\medicaid\rates\apg\providers\docs\"/>
    </mc:Choice>
  </mc:AlternateContent>
  <xr:revisionPtr revIDLastSave="0" documentId="8_{C16C63C7-C827-4D03-A4D7-DD94A98C623B}" xr6:coauthVersionLast="46" xr6:coauthVersionMax="46" xr10:uidLastSave="{00000000-0000-0000-0000-000000000000}"/>
  <bookViews>
    <workbookView xWindow="28680" yWindow="-120" windowWidth="29040" windowHeight="15990" activeTab="1" xr2:uid="{33E1E575-54BD-4FA5-A789-24D64972C6CA}"/>
  </bookViews>
  <sheets>
    <sheet name="Calculation Template" sheetId="1" r:id="rId1"/>
    <sheet name="Example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2" i="2"/>
  <c r="D12" i="2"/>
  <c r="F11" i="2"/>
  <c r="D11" i="2"/>
  <c r="D10" i="2"/>
  <c r="F10" i="2" s="1"/>
  <c r="F9" i="2"/>
  <c r="D9" i="2"/>
  <c r="D8" i="2"/>
  <c r="F8" i="2" s="1"/>
  <c r="D7" i="2"/>
  <c r="D13" i="2" s="1"/>
  <c r="F7" i="2" l="1"/>
  <c r="F13" i="2" s="1"/>
  <c r="F14" i="2" s="1"/>
  <c r="F17" i="2" s="1"/>
  <c r="F18" i="1"/>
  <c r="D14" i="1"/>
  <c r="F14" i="1" s="1"/>
  <c r="D13" i="1"/>
  <c r="F13" i="1" s="1"/>
  <c r="F12" i="1"/>
  <c r="D12" i="1"/>
  <c r="D11" i="1"/>
  <c r="F11" i="1" s="1"/>
  <c r="D10" i="1"/>
  <c r="F10" i="1" s="1"/>
  <c r="D9" i="1"/>
  <c r="F9" i="1" s="1"/>
  <c r="F15" i="1" l="1"/>
  <c r="F16" i="1" s="1"/>
  <c r="F19" i="1" s="1"/>
  <c r="D15" i="1"/>
</calcChain>
</file>

<file path=xl/sharedStrings.xml><?xml version="1.0" encoding="utf-8"?>
<sst xmlns="http://schemas.openxmlformats.org/spreadsheetml/2006/main" count="56" uniqueCount="30">
  <si>
    <t>Facility Name:</t>
  </si>
  <si>
    <t>OpCert Number:</t>
  </si>
  <si>
    <t>Cost Center</t>
  </si>
  <si>
    <t>Visits</t>
  </si>
  <si>
    <t>Maximum Allowable Ceiling</t>
  </si>
  <si>
    <t>Adjusted Operating Cost</t>
  </si>
  <si>
    <t>Reimbursable Operating Cost</t>
  </si>
  <si>
    <t>Administration</t>
  </si>
  <si>
    <t>Medical</t>
  </si>
  <si>
    <t>Dental</t>
  </si>
  <si>
    <t>Therapy</t>
  </si>
  <si>
    <t>Patient Transportation</t>
  </si>
  <si>
    <t>Ancillaries</t>
  </si>
  <si>
    <t>TOTAL</t>
  </si>
  <si>
    <t>Operating Cost per Visit (total reimbursable operating cost / total visits)</t>
  </si>
  <si>
    <t>Capital Cost</t>
  </si>
  <si>
    <t>Capital Cost per Visit (capital cost / total visits)</t>
  </si>
  <si>
    <t>Total Cost per Visit (operating + capital)</t>
  </si>
  <si>
    <t>Budgeted Capital Costs</t>
  </si>
  <si>
    <t>Rent</t>
  </si>
  <si>
    <t>Mortgage interest</t>
  </si>
  <si>
    <t>Depreciation</t>
  </si>
  <si>
    <t>Property insurance</t>
  </si>
  <si>
    <t>Amortization</t>
  </si>
  <si>
    <t>Other (specify)</t>
  </si>
  <si>
    <t>Total</t>
  </si>
  <si>
    <t>New start rate methodology does not require actual costs for administration, medical, dental and therapy cost centers.  Therefore these cost centers use FQHC peer group ceiling allowable costs.</t>
  </si>
  <si>
    <t>Patient transportation and ancillaries should be based on projected actual costs to be held to applicable peer group ceiling.</t>
  </si>
  <si>
    <t>20XX/20XX Ceiling</t>
  </si>
  <si>
    <t>2019/2020 Ceiling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</si>
</sst>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4" fillId="0" borderId="0" xfId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5" xfId="0" applyBorder="1"/>
    <xf numFmtId="164" fontId="0" fillId="2" borderId="6" xfId="0" applyNumberFormat="1" applyFill="1" applyBorder="1"/>
    <xf numFmtId="0" fontId="0" fillId="0" borderId="6" xfId="0" applyBorder="1"/>
    <xf numFmtId="165" fontId="0" fillId="2" borderId="6" xfId="0" applyNumberFormat="1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0" fontId="0" fillId="0" borderId="9" xfId="0" applyBorder="1"/>
    <xf numFmtId="164" fontId="0" fillId="2" borderId="10" xfId="0" applyNumberFormat="1" applyFill="1" applyBorder="1"/>
    <xf numFmtId="0" fontId="0" fillId="0" borderId="10" xfId="0" applyBorder="1"/>
    <xf numFmtId="0" fontId="0" fillId="2" borderId="10" xfId="0" applyFill="1" applyBorder="1"/>
    <xf numFmtId="0" fontId="0" fillId="0" borderId="12" xfId="0" applyBorder="1" applyAlignment="1">
      <alignment horizontal="left"/>
    </xf>
    <xf numFmtId="164" fontId="0" fillId="2" borderId="14" xfId="0" applyNumberFormat="1" applyFill="1" applyBorder="1"/>
    <xf numFmtId="0" fontId="0" fillId="0" borderId="12" xfId="0" applyBorder="1"/>
    <xf numFmtId="165" fontId="0" fillId="2" borderId="14" xfId="0" applyNumberFormat="1" applyFill="1" applyBorder="1"/>
    <xf numFmtId="0" fontId="0" fillId="0" borderId="16" xfId="0" applyBorder="1"/>
    <xf numFmtId="7" fontId="0" fillId="0" borderId="18" xfId="0" applyNumberFormat="1" applyBorder="1"/>
    <xf numFmtId="0" fontId="3" fillId="0" borderId="1" xfId="0" applyFont="1" applyBorder="1"/>
    <xf numFmtId="0" fontId="0" fillId="0" borderId="4" xfId="0" applyBorder="1"/>
    <xf numFmtId="165" fontId="0" fillId="0" borderId="8" xfId="0" applyNumberFormat="1" applyBorder="1"/>
    <xf numFmtId="0" fontId="2" fillId="0" borderId="0" xfId="0" applyFont="1"/>
    <xf numFmtId="165" fontId="0" fillId="0" borderId="14" xfId="0" applyNumberFormat="1" applyBorder="1"/>
    <xf numFmtId="0" fontId="5" fillId="0" borderId="0" xfId="0" applyFont="1"/>
    <xf numFmtId="0" fontId="0" fillId="0" borderId="19" xfId="0" applyBorder="1"/>
    <xf numFmtId="165" fontId="0" fillId="2" borderId="18" xfId="0" applyNumberFormat="1" applyFill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2">
    <cellStyle name="Normal" xfId="0" builtinId="0"/>
    <cellStyle name="Normal 6" xfId="1" xr:uid="{C8AAA5B5-9E87-4281-949C-3DDDFEECC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50165</xdr:colOff>
      <xdr:row>3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A25EC1-36A9-4548-8DD7-4FC0B5BED7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41065" cy="5499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50165</xdr:colOff>
      <xdr:row>3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869F8-1811-4A36-96A1-C936BE09025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45815" cy="5727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1DF9-B699-4503-8AD5-4F2AFFDEDDAB}">
  <dimension ref="A5:F32"/>
  <sheetViews>
    <sheetView workbookViewId="0">
      <selection activeCell="B9" sqref="B9"/>
    </sheetView>
  </sheetViews>
  <sheetFormatPr defaultRowHeight="15" x14ac:dyDescent="0.25"/>
  <cols>
    <col min="1" max="1" width="21.140625" bestFit="1" customWidth="1"/>
    <col min="2" max="2" width="14.42578125" customWidth="1"/>
    <col min="3" max="3" width="13.85546875" customWidth="1"/>
    <col min="4" max="4" width="22.5703125" customWidth="1"/>
    <col min="5" max="5" width="19.28515625" customWidth="1"/>
    <col min="6" max="6" width="18.42578125" customWidth="1"/>
  </cols>
  <sheetData>
    <row r="5" spans="1:6" ht="15.75" x14ac:dyDescent="0.25">
      <c r="A5" s="1" t="s">
        <v>0</v>
      </c>
    </row>
    <row r="6" spans="1:6" ht="15.75" x14ac:dyDescent="0.25">
      <c r="A6" s="1" t="s">
        <v>1</v>
      </c>
    </row>
    <row r="7" spans="1:6" ht="15.75" thickBot="1" x14ac:dyDescent="0.3"/>
    <row r="8" spans="1:6" ht="32.25" thickBot="1" x14ac:dyDescent="0.3">
      <c r="A8" s="2" t="s">
        <v>2</v>
      </c>
      <c r="B8" s="3" t="s">
        <v>28</v>
      </c>
      <c r="C8" s="4" t="s">
        <v>3</v>
      </c>
      <c r="D8" s="3" t="s">
        <v>4</v>
      </c>
      <c r="E8" s="5" t="s">
        <v>5</v>
      </c>
      <c r="F8" s="6" t="s">
        <v>6</v>
      </c>
    </row>
    <row r="9" spans="1:6" x14ac:dyDescent="0.25">
      <c r="A9" s="7" t="s">
        <v>7</v>
      </c>
      <c r="B9" s="8">
        <v>0</v>
      </c>
      <c r="C9" s="9">
        <v>0</v>
      </c>
      <c r="D9" s="10">
        <f t="shared" ref="D9:D14" si="0">SUM(B9*C9)</f>
        <v>0</v>
      </c>
      <c r="E9" s="11"/>
      <c r="F9" s="12">
        <f>D9</f>
        <v>0</v>
      </c>
    </row>
    <row r="10" spans="1:6" x14ac:dyDescent="0.25">
      <c r="A10" s="13" t="s">
        <v>8</v>
      </c>
      <c r="B10" s="14">
        <v>0</v>
      </c>
      <c r="C10" s="15">
        <v>0</v>
      </c>
      <c r="D10" s="10">
        <f t="shared" si="0"/>
        <v>0</v>
      </c>
      <c r="E10" s="11"/>
      <c r="F10" s="12">
        <f t="shared" ref="F10:F12" si="1">D10</f>
        <v>0</v>
      </c>
    </row>
    <row r="11" spans="1:6" x14ac:dyDescent="0.25">
      <c r="A11" s="13" t="s">
        <v>9</v>
      </c>
      <c r="B11" s="14">
        <v>0</v>
      </c>
      <c r="C11" s="15">
        <v>0</v>
      </c>
      <c r="D11" s="10">
        <f t="shared" si="0"/>
        <v>0</v>
      </c>
      <c r="E11" s="11"/>
      <c r="F11" s="12">
        <f t="shared" si="1"/>
        <v>0</v>
      </c>
    </row>
    <row r="12" spans="1:6" x14ac:dyDescent="0.25">
      <c r="A12" s="13" t="s">
        <v>10</v>
      </c>
      <c r="B12" s="14">
        <v>0</v>
      </c>
      <c r="C12" s="15">
        <v>0</v>
      </c>
      <c r="D12" s="10">
        <f t="shared" si="0"/>
        <v>0</v>
      </c>
      <c r="E12" s="11"/>
      <c r="F12" s="12">
        <f t="shared" si="1"/>
        <v>0</v>
      </c>
    </row>
    <row r="13" spans="1:6" x14ac:dyDescent="0.25">
      <c r="A13" s="13" t="s">
        <v>11</v>
      </c>
      <c r="B13" s="14">
        <v>0</v>
      </c>
      <c r="C13" s="15">
        <v>0</v>
      </c>
      <c r="D13" s="10">
        <f t="shared" si="0"/>
        <v>0</v>
      </c>
      <c r="E13" s="11">
        <v>0</v>
      </c>
      <c r="F13" s="12">
        <f t="shared" ref="F13:F14" si="2">IF(D13&lt;E13,D13,E13)</f>
        <v>0</v>
      </c>
    </row>
    <row r="14" spans="1:6" x14ac:dyDescent="0.25">
      <c r="A14" s="13" t="s">
        <v>12</v>
      </c>
      <c r="B14" s="14">
        <v>0</v>
      </c>
      <c r="C14" s="15">
        <v>0</v>
      </c>
      <c r="D14" s="10">
        <f t="shared" si="0"/>
        <v>0</v>
      </c>
      <c r="E14" s="11">
        <v>0</v>
      </c>
      <c r="F14" s="12">
        <f t="shared" si="2"/>
        <v>0</v>
      </c>
    </row>
    <row r="15" spans="1:6" x14ac:dyDescent="0.25">
      <c r="A15" s="13" t="s">
        <v>13</v>
      </c>
      <c r="B15" s="16"/>
      <c r="C15" s="15">
        <v>0</v>
      </c>
      <c r="D15" s="10">
        <f>SUM(D9:D14)</f>
        <v>0</v>
      </c>
      <c r="E15" s="11"/>
      <c r="F15" s="12">
        <f>SUM(F9:F14)</f>
        <v>0</v>
      </c>
    </row>
    <row r="16" spans="1:6" x14ac:dyDescent="0.25">
      <c r="A16" s="35" t="s">
        <v>14</v>
      </c>
      <c r="B16" s="36"/>
      <c r="C16" s="36"/>
      <c r="D16" s="37"/>
      <c r="E16" s="17"/>
      <c r="F16" s="18" t="e">
        <f>SUM(F15/C15)</f>
        <v>#DIV/0!</v>
      </c>
    </row>
    <row r="17" spans="1:6" x14ac:dyDescent="0.25">
      <c r="A17" s="38" t="s">
        <v>15</v>
      </c>
      <c r="B17" s="39"/>
      <c r="C17" s="39"/>
      <c r="D17" s="40"/>
      <c r="E17" s="19"/>
      <c r="F17" s="20">
        <v>0</v>
      </c>
    </row>
    <row r="18" spans="1:6" x14ac:dyDescent="0.25">
      <c r="A18" s="38" t="s">
        <v>16</v>
      </c>
      <c r="B18" s="39"/>
      <c r="C18" s="39"/>
      <c r="D18" s="40"/>
      <c r="E18" s="19"/>
      <c r="F18" s="18" t="e">
        <f>SUM(F17/C15)</f>
        <v>#DIV/0!</v>
      </c>
    </row>
    <row r="19" spans="1:6" ht="15.75" thickBot="1" x14ac:dyDescent="0.3">
      <c r="A19" s="41" t="s">
        <v>17</v>
      </c>
      <c r="B19" s="42"/>
      <c r="C19" s="42"/>
      <c r="D19" s="43"/>
      <c r="E19" s="21"/>
      <c r="F19" s="22" t="e">
        <f>SUM(F16+F18)</f>
        <v>#DIV/0!</v>
      </c>
    </row>
    <row r="21" spans="1:6" ht="15.75" thickBot="1" x14ac:dyDescent="0.3"/>
    <row r="22" spans="1:6" ht="15.75" thickBot="1" x14ac:dyDescent="0.3">
      <c r="A22" s="23" t="s">
        <v>18</v>
      </c>
      <c r="B22" s="24"/>
    </row>
    <row r="23" spans="1:6" x14ac:dyDescent="0.25">
      <c r="A23" s="7" t="s">
        <v>19</v>
      </c>
      <c r="B23" s="25"/>
      <c r="D23" s="26"/>
    </row>
    <row r="24" spans="1:6" x14ac:dyDescent="0.25">
      <c r="A24" s="13" t="s">
        <v>20</v>
      </c>
      <c r="B24" s="27"/>
      <c r="D24" s="26"/>
    </row>
    <row r="25" spans="1:6" x14ac:dyDescent="0.25">
      <c r="A25" s="13" t="s">
        <v>21</v>
      </c>
      <c r="B25" s="27"/>
      <c r="D25" s="26"/>
    </row>
    <row r="26" spans="1:6" x14ac:dyDescent="0.25">
      <c r="A26" s="13" t="s">
        <v>22</v>
      </c>
      <c r="B26" s="27"/>
      <c r="D26" s="26"/>
    </row>
    <row r="27" spans="1:6" x14ac:dyDescent="0.25">
      <c r="A27" s="13" t="s">
        <v>23</v>
      </c>
      <c r="B27" s="27"/>
      <c r="D27" s="26"/>
    </row>
    <row r="28" spans="1:6" x14ac:dyDescent="0.25">
      <c r="A28" s="13" t="s">
        <v>24</v>
      </c>
      <c r="B28" s="27"/>
      <c r="C28" s="28"/>
    </row>
    <row r="29" spans="1:6" ht="15.75" thickBot="1" x14ac:dyDescent="0.3">
      <c r="A29" s="29" t="s">
        <v>25</v>
      </c>
      <c r="B29" s="30"/>
    </row>
    <row r="31" spans="1:6" ht="65.25" customHeight="1" x14ac:dyDescent="0.25">
      <c r="A31" s="34" t="s">
        <v>26</v>
      </c>
      <c r="B31" s="34"/>
      <c r="C31" s="34"/>
      <c r="D31" s="34"/>
      <c r="E31" s="34"/>
    </row>
    <row r="32" spans="1:6" ht="45.75" customHeight="1" x14ac:dyDescent="0.25">
      <c r="A32" s="34" t="s">
        <v>27</v>
      </c>
      <c r="B32" s="34"/>
      <c r="C32" s="34"/>
      <c r="D32" s="34"/>
      <c r="E32" s="34"/>
    </row>
  </sheetData>
  <mergeCells count="6">
    <mergeCell ref="A32:E32"/>
    <mergeCell ref="A16:D16"/>
    <mergeCell ref="A17:D17"/>
    <mergeCell ref="A18:D18"/>
    <mergeCell ref="A19:D19"/>
    <mergeCell ref="A31:E31"/>
  </mergeCells>
  <pageMargins left="0.45" right="0.45" top="0.75" bottom="0.75" header="0.3" footer="0.3"/>
  <pageSetup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426B-03C5-4F27-9905-443510392B21}">
  <dimension ref="A5:F30"/>
  <sheetViews>
    <sheetView tabSelected="1" workbookViewId="0">
      <selection activeCell="C5" sqref="C5"/>
    </sheetView>
  </sheetViews>
  <sheetFormatPr defaultRowHeight="15" x14ac:dyDescent="0.25"/>
  <cols>
    <col min="1" max="1" width="21.140625" bestFit="1" customWidth="1"/>
    <col min="2" max="2" width="14.42578125" customWidth="1"/>
    <col min="3" max="3" width="13.85546875" customWidth="1"/>
    <col min="4" max="4" width="22.5703125" customWidth="1"/>
    <col min="5" max="5" width="19.28515625" customWidth="1"/>
    <col min="6" max="6" width="18.42578125" customWidth="1"/>
  </cols>
  <sheetData>
    <row r="5" spans="1:6" ht="15.75" thickBot="1" x14ac:dyDescent="0.3"/>
    <row r="6" spans="1:6" ht="32.25" thickBot="1" x14ac:dyDescent="0.3">
      <c r="A6" s="2" t="s">
        <v>2</v>
      </c>
      <c r="B6" s="3" t="s">
        <v>29</v>
      </c>
      <c r="C6" s="4" t="s">
        <v>3</v>
      </c>
      <c r="D6" s="3" t="s">
        <v>4</v>
      </c>
      <c r="E6" s="5" t="s">
        <v>5</v>
      </c>
      <c r="F6" s="6" t="s">
        <v>6</v>
      </c>
    </row>
    <row r="7" spans="1:6" x14ac:dyDescent="0.25">
      <c r="A7" s="7" t="s">
        <v>7</v>
      </c>
      <c r="B7" s="8">
        <v>26.19</v>
      </c>
      <c r="C7" s="9">
        <v>13064</v>
      </c>
      <c r="D7" s="10">
        <f t="shared" ref="D7:D12" si="0">SUM(B7*C7)</f>
        <v>342146.16000000003</v>
      </c>
      <c r="E7" s="11"/>
      <c r="F7" s="12">
        <f>D7</f>
        <v>342146.16000000003</v>
      </c>
    </row>
    <row r="8" spans="1:6" x14ac:dyDescent="0.25">
      <c r="A8" s="13" t="s">
        <v>8</v>
      </c>
      <c r="B8" s="14">
        <v>85.88</v>
      </c>
      <c r="C8" s="15">
        <v>11000</v>
      </c>
      <c r="D8" s="10">
        <f t="shared" si="0"/>
        <v>944680</v>
      </c>
      <c r="E8" s="11"/>
      <c r="F8" s="12">
        <f t="shared" ref="F8:F10" si="1">D8</f>
        <v>944680</v>
      </c>
    </row>
    <row r="9" spans="1:6" x14ac:dyDescent="0.25">
      <c r="A9" s="13" t="s">
        <v>9</v>
      </c>
      <c r="B9" s="14">
        <v>82.47</v>
      </c>
      <c r="C9" s="15">
        <v>1000</v>
      </c>
      <c r="D9" s="10">
        <f t="shared" si="0"/>
        <v>82470</v>
      </c>
      <c r="E9" s="11"/>
      <c r="F9" s="12">
        <f t="shared" si="1"/>
        <v>82470</v>
      </c>
    </row>
    <row r="10" spans="1:6" x14ac:dyDescent="0.25">
      <c r="A10" s="13" t="s">
        <v>10</v>
      </c>
      <c r="B10" s="14">
        <v>118.04</v>
      </c>
      <c r="C10" s="15">
        <v>1064</v>
      </c>
      <c r="D10" s="10">
        <f t="shared" si="0"/>
        <v>125594.56000000001</v>
      </c>
      <c r="E10" s="11"/>
      <c r="F10" s="12">
        <f t="shared" si="1"/>
        <v>125594.56000000001</v>
      </c>
    </row>
    <row r="11" spans="1:6" x14ac:dyDescent="0.25">
      <c r="A11" s="13" t="s">
        <v>11</v>
      </c>
      <c r="B11" s="14">
        <v>0.32</v>
      </c>
      <c r="C11" s="15">
        <v>13064</v>
      </c>
      <c r="D11" s="10">
        <f t="shared" si="0"/>
        <v>4180.4800000000005</v>
      </c>
      <c r="E11" s="11">
        <v>15000</v>
      </c>
      <c r="F11" s="12">
        <f t="shared" ref="F11:F12" si="2">IF(D11&lt;E11,D11,E11)</f>
        <v>4180.4800000000005</v>
      </c>
    </row>
    <row r="12" spans="1:6" x14ac:dyDescent="0.25">
      <c r="A12" s="13" t="s">
        <v>12</v>
      </c>
      <c r="B12" s="14">
        <v>6.81</v>
      </c>
      <c r="C12" s="15">
        <v>13064</v>
      </c>
      <c r="D12" s="10">
        <f t="shared" si="0"/>
        <v>88965.84</v>
      </c>
      <c r="E12" s="11">
        <v>78000</v>
      </c>
      <c r="F12" s="12">
        <f t="shared" si="2"/>
        <v>78000</v>
      </c>
    </row>
    <row r="13" spans="1:6" x14ac:dyDescent="0.25">
      <c r="A13" s="13" t="s">
        <v>13</v>
      </c>
      <c r="B13" s="16"/>
      <c r="C13" s="15">
        <v>13064</v>
      </c>
      <c r="D13" s="10">
        <f>SUM(D7:D12)</f>
        <v>1588037.0400000003</v>
      </c>
      <c r="E13" s="11"/>
      <c r="F13" s="12">
        <f>SUM(F7:F12)</f>
        <v>1577071.2000000002</v>
      </c>
    </row>
    <row r="14" spans="1:6" x14ac:dyDescent="0.25">
      <c r="A14" s="35" t="s">
        <v>14</v>
      </c>
      <c r="B14" s="36"/>
      <c r="C14" s="36"/>
      <c r="D14" s="37"/>
      <c r="E14" s="31"/>
      <c r="F14" s="18">
        <f>SUM(F13/C13)</f>
        <v>120.71886099203921</v>
      </c>
    </row>
    <row r="15" spans="1:6" x14ac:dyDescent="0.25">
      <c r="A15" s="38" t="s">
        <v>15</v>
      </c>
      <c r="B15" s="39"/>
      <c r="C15" s="39"/>
      <c r="D15" s="40"/>
      <c r="E15" s="32"/>
      <c r="F15" s="20">
        <v>39404</v>
      </c>
    </row>
    <row r="16" spans="1:6" x14ac:dyDescent="0.25">
      <c r="A16" s="38" t="s">
        <v>16</v>
      </c>
      <c r="B16" s="39"/>
      <c r="C16" s="39"/>
      <c r="D16" s="40"/>
      <c r="E16" s="32"/>
      <c r="F16" s="18">
        <f>SUM(F15/C13)</f>
        <v>3.0162278015921618</v>
      </c>
    </row>
    <row r="17" spans="1:6" ht="15.75" thickBot="1" x14ac:dyDescent="0.3">
      <c r="A17" s="41" t="s">
        <v>17</v>
      </c>
      <c r="B17" s="42"/>
      <c r="C17" s="42"/>
      <c r="D17" s="43"/>
      <c r="E17" s="33"/>
      <c r="F17" s="22">
        <f>SUM(F14+F16)</f>
        <v>123.73508879363138</v>
      </c>
    </row>
    <row r="19" spans="1:6" ht="15.75" thickBot="1" x14ac:dyDescent="0.3"/>
    <row r="20" spans="1:6" ht="15.75" thickBot="1" x14ac:dyDescent="0.3">
      <c r="A20" s="23" t="s">
        <v>18</v>
      </c>
      <c r="B20" s="24"/>
    </row>
    <row r="21" spans="1:6" x14ac:dyDescent="0.25">
      <c r="A21" s="7" t="s">
        <v>19</v>
      </c>
      <c r="B21" s="25"/>
      <c r="D21" s="26"/>
    </row>
    <row r="22" spans="1:6" x14ac:dyDescent="0.25">
      <c r="A22" s="13" t="s">
        <v>20</v>
      </c>
      <c r="B22" s="27"/>
      <c r="D22" s="26"/>
    </row>
    <row r="23" spans="1:6" x14ac:dyDescent="0.25">
      <c r="A23" s="13" t="s">
        <v>21</v>
      </c>
      <c r="B23" s="27">
        <v>47859.46</v>
      </c>
      <c r="D23" s="26"/>
    </row>
    <row r="24" spans="1:6" x14ac:dyDescent="0.25">
      <c r="A24" s="13" t="s">
        <v>22</v>
      </c>
      <c r="B24" s="27">
        <v>1300.1199999999999</v>
      </c>
      <c r="D24" s="26"/>
    </row>
    <row r="25" spans="1:6" x14ac:dyDescent="0.25">
      <c r="A25" s="13" t="s">
        <v>23</v>
      </c>
      <c r="B25" s="27"/>
      <c r="D25" s="26"/>
    </row>
    <row r="26" spans="1:6" x14ac:dyDescent="0.25">
      <c r="A26" s="13" t="s">
        <v>24</v>
      </c>
      <c r="B26" s="27"/>
      <c r="C26" s="28"/>
    </row>
    <row r="27" spans="1:6" ht="15.75" thickBot="1" x14ac:dyDescent="0.3">
      <c r="A27" s="29" t="s">
        <v>25</v>
      </c>
      <c r="B27" s="30">
        <v>49159.58</v>
      </c>
    </row>
    <row r="29" spans="1:6" ht="65.25" customHeight="1" x14ac:dyDescent="0.25">
      <c r="A29" s="34" t="s">
        <v>26</v>
      </c>
      <c r="B29" s="34"/>
      <c r="C29" s="34"/>
      <c r="D29" s="34"/>
      <c r="E29" s="34"/>
    </row>
    <row r="30" spans="1:6" ht="45.75" customHeight="1" x14ac:dyDescent="0.25">
      <c r="A30" s="34" t="s">
        <v>27</v>
      </c>
      <c r="B30" s="34"/>
      <c r="C30" s="34"/>
      <c r="D30" s="34"/>
      <c r="E30" s="34"/>
    </row>
  </sheetData>
  <mergeCells count="6">
    <mergeCell ref="A30:E30"/>
    <mergeCell ref="A14:D14"/>
    <mergeCell ref="A15:D15"/>
    <mergeCell ref="A16:D16"/>
    <mergeCell ref="A17:D17"/>
    <mergeCell ref="A29:E29"/>
  </mergeCells>
  <pageMargins left="0.7" right="0.2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 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Thouin, Kristina (DOH)</dc:creator>
  <cp:lastModifiedBy>Kim Fraim</cp:lastModifiedBy>
  <cp:lastPrinted>2021-11-03T14:31:01Z</cp:lastPrinted>
  <dcterms:created xsi:type="dcterms:W3CDTF">2021-11-02T16:50:50Z</dcterms:created>
  <dcterms:modified xsi:type="dcterms:W3CDTF">2021-11-03T19:11:01Z</dcterms:modified>
</cp:coreProperties>
</file>