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480" yWindow="180" windowWidth="27795" windowHeight="12525"/>
  </bookViews>
  <sheets>
    <sheet name="April 2016" sheetId="4" r:id="rId1"/>
  </sheets>
  <calcPr calcId="171027"/>
</workbook>
</file>

<file path=xl/calcChain.xml><?xml version="1.0" encoding="utf-8"?>
<calcChain xmlns="http://schemas.openxmlformats.org/spreadsheetml/2006/main">
  <c r="C16" i="4" l="1"/>
  <c r="C17" i="4"/>
  <c r="D16" i="4"/>
  <c r="D17" i="4"/>
  <c r="E16" i="4"/>
  <c r="E17" i="4"/>
  <c r="C15" i="4"/>
  <c r="D15" i="4"/>
  <c r="E15" i="4"/>
  <c r="B16" i="4"/>
  <c r="B17" i="4"/>
  <c r="B15" i="4"/>
  <c r="E10" i="4"/>
  <c r="D10" i="4"/>
  <c r="C10" i="4"/>
  <c r="B10" i="4"/>
  <c r="E9" i="4"/>
  <c r="D9" i="4"/>
  <c r="C9" i="4"/>
  <c r="B9" i="4"/>
  <c r="E8" i="4"/>
  <c r="D8" i="4"/>
  <c r="C8" i="4"/>
  <c r="B8" i="4"/>
</calcChain>
</file>

<file path=xl/sharedStrings.xml><?xml version="1.0" encoding="utf-8"?>
<sst xmlns="http://schemas.openxmlformats.org/spreadsheetml/2006/main" count="17" uniqueCount="12">
  <si>
    <t xml:space="preserve">HOURLY COMMUNITY HABILITATION </t>
  </si>
  <si>
    <t>REIMBURSEMENT PER OPWDD</t>
  </si>
  <si>
    <t>REGION</t>
  </si>
  <si>
    <t>INDIVIDUAL SERVING 1</t>
  </si>
  <si>
    <t>GROUP SERVING 2</t>
  </si>
  <si>
    <t>GROUP SERVING 3</t>
  </si>
  <si>
    <t>GROUP SERVING 4</t>
  </si>
  <si>
    <t xml:space="preserve">HOURLY COMMUNITY HABILITATION CONVERTED TO QUARTER HOUR </t>
  </si>
  <si>
    <t xml:space="preserve">REIMBURSEMENT PER DEPARTMENT OF HEALTH </t>
  </si>
  <si>
    <t>HOURLY COMMUNITY HABILITATION</t>
  </si>
  <si>
    <t xml:space="preserve"> EFFECTIVE APRIL 1, 2018</t>
  </si>
  <si>
    <t>(6.5% Direct Support and 3.25% Clinical Compensation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</si>
</sst>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sqref="A1:E1"/>
    </sheetView>
  </sheetViews>
  <sheetFormatPr defaultRowHeight="15" x14ac:dyDescent="0.25"/>
  <cols>
    <col min="1" max="1" width="13.140625" customWidth="1"/>
    <col min="2" max="5" width="15" customWidth="1"/>
    <col min="6" max="6" width="9.5703125" customWidth="1"/>
  </cols>
  <sheetData>
    <row r="1" spans="1:6" ht="15.75" customHeight="1" x14ac:dyDescent="0.25">
      <c r="A1" s="14" t="s">
        <v>9</v>
      </c>
      <c r="B1" s="15"/>
      <c r="C1" s="15"/>
      <c r="D1" s="15"/>
      <c r="E1" s="15"/>
      <c r="F1" s="9"/>
    </row>
    <row r="2" spans="1:6" ht="15.75" customHeight="1" x14ac:dyDescent="0.25">
      <c r="A2" s="14" t="s">
        <v>10</v>
      </c>
      <c r="B2" s="15"/>
      <c r="C2" s="15"/>
      <c r="D2" s="15"/>
      <c r="E2" s="15"/>
      <c r="F2" s="9"/>
    </row>
    <row r="3" spans="1:6" ht="15.75" customHeight="1" x14ac:dyDescent="0.25">
      <c r="A3" s="14" t="s">
        <v>11</v>
      </c>
      <c r="B3" s="15"/>
      <c r="C3" s="15"/>
      <c r="D3" s="15"/>
      <c r="E3" s="15"/>
      <c r="F3" s="9"/>
    </row>
    <row r="4" spans="1:6" ht="9" customHeight="1" x14ac:dyDescent="0.25">
      <c r="A4" s="9"/>
      <c r="B4" s="9"/>
      <c r="C4" s="9"/>
      <c r="D4" s="9"/>
      <c r="E4" s="9"/>
      <c r="F4" s="9"/>
    </row>
    <row r="5" spans="1:6" s="2" customFormat="1" ht="15.75" customHeight="1" x14ac:dyDescent="0.3">
      <c r="A5" s="16" t="s">
        <v>0</v>
      </c>
      <c r="B5" s="17"/>
      <c r="C5" s="17"/>
      <c r="D5" s="17"/>
      <c r="E5" s="17"/>
      <c r="F5" s="10"/>
    </row>
    <row r="6" spans="1:6" s="2" customFormat="1" ht="17.25" customHeight="1" x14ac:dyDescent="0.25">
      <c r="A6" s="11" t="s">
        <v>1</v>
      </c>
      <c r="B6" s="12"/>
      <c r="C6" s="12"/>
      <c r="D6" s="12"/>
      <c r="E6" s="12"/>
      <c r="F6" s="10"/>
    </row>
    <row r="7" spans="1:6" s="2" customFormat="1" ht="29.25" customHeight="1" thickBot="1" x14ac:dyDescent="0.3">
      <c r="A7" s="4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10"/>
    </row>
    <row r="8" spans="1:6" ht="17.25" customHeight="1" x14ac:dyDescent="0.25">
      <c r="A8" s="5">
        <v>1</v>
      </c>
      <c r="B8" s="6">
        <f>ROUND(41.0713539859832,2)</f>
        <v>41.07</v>
      </c>
      <c r="C8" s="6">
        <f>ROUND(25.6695962412395,2)</f>
        <v>25.67</v>
      </c>
      <c r="D8" s="6">
        <f>ROUND(20.5356769929916,2)</f>
        <v>20.54</v>
      </c>
      <c r="E8" s="6">
        <f>ROUND(17.9687173688676,2)</f>
        <v>17.97</v>
      </c>
      <c r="F8" s="1"/>
    </row>
    <row r="9" spans="1:6" ht="17.25" customHeight="1" x14ac:dyDescent="0.25">
      <c r="A9" s="7">
        <v>2</v>
      </c>
      <c r="B9" s="8">
        <f>ROUND(42.5857902341876,2)</f>
        <v>42.59</v>
      </c>
      <c r="C9" s="8">
        <f>ROUND(26.6161188963673,2)</f>
        <v>26.62</v>
      </c>
      <c r="D9" s="8">
        <f>ROUND(21.2928951170938,2)</f>
        <v>21.29</v>
      </c>
      <c r="E9" s="8">
        <f>ROUND(18.6312832274571,2)</f>
        <v>18.63</v>
      </c>
      <c r="F9" s="1"/>
    </row>
    <row r="10" spans="1:6" ht="17.25" customHeight="1" x14ac:dyDescent="0.25">
      <c r="A10" s="7">
        <v>3</v>
      </c>
      <c r="B10" s="8">
        <f>ROUND(41.6148190335644,2)</f>
        <v>41.61</v>
      </c>
      <c r="C10" s="8">
        <f>ROUND(26.0092618959777,2)</f>
        <v>26.01</v>
      </c>
      <c r="D10" s="8">
        <f>ROUND(20.8074095167822,2)</f>
        <v>20.81</v>
      </c>
      <c r="E10" s="8">
        <f>ROUND(18.2064833271844,2)</f>
        <v>18.21</v>
      </c>
      <c r="F10" s="1"/>
    </row>
    <row r="11" spans="1:6" x14ac:dyDescent="0.25">
      <c r="A11" s="1"/>
      <c r="B11" s="1"/>
      <c r="C11" s="1"/>
      <c r="D11" s="1"/>
      <c r="E11" s="1"/>
      <c r="F11" s="1"/>
    </row>
    <row r="12" spans="1:6" s="2" customFormat="1" ht="16.5" customHeight="1" x14ac:dyDescent="0.3">
      <c r="A12" s="16" t="s">
        <v>7</v>
      </c>
      <c r="B12" s="17"/>
      <c r="C12" s="17"/>
      <c r="D12" s="17"/>
      <c r="E12" s="17"/>
      <c r="F12" s="10"/>
    </row>
    <row r="13" spans="1:6" s="2" customFormat="1" ht="17.25" customHeight="1" x14ac:dyDescent="0.25">
      <c r="A13" s="11" t="s">
        <v>8</v>
      </c>
      <c r="B13" s="12"/>
      <c r="C13" s="12"/>
      <c r="D13" s="12"/>
      <c r="E13" s="12"/>
      <c r="F13" s="10"/>
    </row>
    <row r="14" spans="1:6" s="2" customFormat="1" ht="30" customHeight="1" thickBot="1" x14ac:dyDescent="0.3">
      <c r="A14" s="4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10"/>
    </row>
    <row r="15" spans="1:6" ht="17.25" customHeight="1" x14ac:dyDescent="0.25">
      <c r="A15" s="5">
        <v>1</v>
      </c>
      <c r="B15" s="6">
        <f t="shared" ref="B15:E17" si="0">B8/4</f>
        <v>10.2675</v>
      </c>
      <c r="C15" s="6">
        <f t="shared" si="0"/>
        <v>6.4175000000000004</v>
      </c>
      <c r="D15" s="6">
        <f t="shared" si="0"/>
        <v>5.1349999999999998</v>
      </c>
      <c r="E15" s="6">
        <f t="shared" si="0"/>
        <v>4.4924999999999997</v>
      </c>
      <c r="F15" s="1"/>
    </row>
    <row r="16" spans="1:6" ht="17.25" customHeight="1" x14ac:dyDescent="0.25">
      <c r="A16" s="7">
        <v>2</v>
      </c>
      <c r="B16" s="6">
        <f t="shared" si="0"/>
        <v>10.647500000000001</v>
      </c>
      <c r="C16" s="6">
        <f t="shared" si="0"/>
        <v>6.6550000000000002</v>
      </c>
      <c r="D16" s="6">
        <f t="shared" si="0"/>
        <v>5.3224999999999998</v>
      </c>
      <c r="E16" s="6">
        <f t="shared" si="0"/>
        <v>4.6574999999999998</v>
      </c>
      <c r="F16" s="1"/>
    </row>
    <row r="17" spans="1:6" ht="17.25" customHeight="1" x14ac:dyDescent="0.25">
      <c r="A17" s="7">
        <v>3</v>
      </c>
      <c r="B17" s="6">
        <f t="shared" si="0"/>
        <v>10.4025</v>
      </c>
      <c r="C17" s="6">
        <f t="shared" si="0"/>
        <v>6.5025000000000004</v>
      </c>
      <c r="D17" s="6">
        <f t="shared" si="0"/>
        <v>5.2024999999999997</v>
      </c>
      <c r="E17" s="6">
        <f t="shared" si="0"/>
        <v>4.5525000000000002</v>
      </c>
      <c r="F17" s="1"/>
    </row>
    <row r="18" spans="1:6" x14ac:dyDescent="0.25">
      <c r="A18" s="13"/>
      <c r="B18" s="13"/>
      <c r="C18" s="13"/>
      <c r="D18" s="13"/>
      <c r="E18" s="13"/>
      <c r="F18" s="13"/>
    </row>
  </sheetData>
  <mergeCells count="8">
    <mergeCell ref="A13:E13"/>
    <mergeCell ref="A18:F18"/>
    <mergeCell ref="A1:E1"/>
    <mergeCell ref="A2:E2"/>
    <mergeCell ref="A3:E3"/>
    <mergeCell ref="A5:E5"/>
    <mergeCell ref="A6:E6"/>
    <mergeCell ref="A12:E12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2016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 Britton</dc:creator>
  <cp:lastModifiedBy>Katherine Ryan</cp:lastModifiedBy>
  <cp:lastPrinted>2015-04-07T16:00:33Z</cp:lastPrinted>
  <dcterms:created xsi:type="dcterms:W3CDTF">2014-09-09T19:20:47Z</dcterms:created>
  <dcterms:modified xsi:type="dcterms:W3CDTF">2018-04-02T15:37:17Z</dcterms:modified>
</cp:coreProperties>
</file>