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480" yWindow="0" windowWidth="11805" windowHeight="1210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D10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D9" i="1"/>
  <c r="D8" i="1"/>
</calcChain>
</file>

<file path=xl/sharedStrings.xml><?xml version="1.0" encoding="utf-8"?>
<sst xmlns="http://schemas.openxmlformats.org/spreadsheetml/2006/main" count="15" uniqueCount="12">
  <si>
    <t>DOH REGION</t>
  </si>
  <si>
    <t>UNIT OF SERVICE</t>
  </si>
  <si>
    <t>Daily</t>
  </si>
  <si>
    <t>FAMILY CARE RESIDENTIAL HABILITATION</t>
  </si>
  <si>
    <t>ISPM Level 1</t>
  </si>
  <si>
    <t>ISPM Level 2</t>
  </si>
  <si>
    <t>ISPM Level 3</t>
  </si>
  <si>
    <t>ISPM Level 4</t>
  </si>
  <si>
    <t>ISPM Level 5</t>
  </si>
  <si>
    <t>ISPM Level 6</t>
  </si>
  <si>
    <t xml:space="preserve">Effective April 1, 2018 </t>
  </si>
  <si>
    <t>(6.5% Direct Support &amp; 3.25% Clinical Compensation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</si>
</sst>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3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3" xfId="0" applyFont="1" applyBorder="1"/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7" fontId="4" fillId="0" borderId="8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  <col min="12" max="12" width="10.42578125" customWidth="1"/>
  </cols>
  <sheetData>
    <row r="1" spans="1:10" ht="15.75" thickBot="1" x14ac:dyDescent="0.3"/>
    <row r="2" spans="1:10" ht="17.2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4"/>
    </row>
    <row r="3" spans="1:10" ht="15" customHeight="1" x14ac:dyDescent="0.25">
      <c r="A3" s="1"/>
      <c r="B3" s="15" t="s">
        <v>3</v>
      </c>
      <c r="C3" s="15"/>
      <c r="D3" s="15"/>
      <c r="E3" s="15"/>
      <c r="F3" s="15"/>
      <c r="G3" s="15"/>
      <c r="H3" s="15"/>
      <c r="I3" s="15"/>
      <c r="J3" s="2"/>
    </row>
    <row r="4" spans="1:10" ht="15" customHeight="1" x14ac:dyDescent="0.25">
      <c r="A4" s="1"/>
      <c r="B4" s="15" t="s">
        <v>10</v>
      </c>
      <c r="C4" s="15"/>
      <c r="D4" s="15"/>
      <c r="E4" s="15"/>
      <c r="F4" s="15"/>
      <c r="G4" s="15"/>
      <c r="H4" s="15"/>
      <c r="I4" s="15"/>
      <c r="J4" s="2"/>
    </row>
    <row r="5" spans="1:10" ht="15" customHeight="1" x14ac:dyDescent="0.25">
      <c r="A5" s="1"/>
      <c r="B5" s="15" t="s">
        <v>11</v>
      </c>
      <c r="C5" s="15"/>
      <c r="D5" s="15"/>
      <c r="E5" s="15"/>
      <c r="F5" s="15"/>
      <c r="G5" s="15"/>
      <c r="H5" s="15"/>
      <c r="I5" s="15"/>
      <c r="J5" s="2"/>
    </row>
    <row r="6" spans="1:10" ht="14.25" customHeight="1" x14ac:dyDescent="0.25">
      <c r="A6" s="1"/>
      <c r="B6" s="6"/>
      <c r="C6" s="6"/>
      <c r="D6" s="6"/>
      <c r="E6" s="6"/>
      <c r="F6" s="6"/>
      <c r="G6" s="6"/>
      <c r="H6" s="6"/>
      <c r="I6" s="6"/>
      <c r="J6" s="2"/>
    </row>
    <row r="7" spans="1:10" ht="29.25" thickBot="1" x14ac:dyDescent="0.3">
      <c r="A7" s="1"/>
      <c r="B7" s="7" t="s">
        <v>0</v>
      </c>
      <c r="C7" s="7" t="s">
        <v>1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2"/>
    </row>
    <row r="8" spans="1:10" ht="24" customHeight="1" x14ac:dyDescent="0.25">
      <c r="A8" s="1"/>
      <c r="B8" s="8">
        <v>1</v>
      </c>
      <c r="C8" s="8" t="s">
        <v>2</v>
      </c>
      <c r="D8" s="9">
        <f>ROUND(71.5219599631432,2)</f>
        <v>71.52</v>
      </c>
      <c r="E8" s="9">
        <f>ROUND(77.1947426789224,2)</f>
        <v>77.19</v>
      </c>
      <c r="F8" s="9">
        <f>ROUND(77.4607342940897,2)</f>
        <v>77.459999999999994</v>
      </c>
      <c r="G8" s="9">
        <f>ROUND(83.1335170098689,2)</f>
        <v>83.13</v>
      </c>
      <c r="H8" s="9">
        <f>ROUND(100.046637705053,2)</f>
        <v>100.05</v>
      </c>
      <c r="I8" s="9">
        <f>ROUND(105.719420420832,2)</f>
        <v>105.72</v>
      </c>
      <c r="J8" s="2"/>
    </row>
    <row r="9" spans="1:10" ht="24" customHeight="1" x14ac:dyDescent="0.25">
      <c r="A9" s="1"/>
      <c r="B9" s="10">
        <v>2</v>
      </c>
      <c r="C9" s="10" t="s">
        <v>2</v>
      </c>
      <c r="D9" s="9">
        <f>ROUND(73.0788888611974,2)</f>
        <v>73.08</v>
      </c>
      <c r="E9" s="9">
        <f>ROUND(78.7516715769767,2)</f>
        <v>78.75</v>
      </c>
      <c r="F9" s="9">
        <f>ROUND(79.0176631921439,2)</f>
        <v>79.02</v>
      </c>
      <c r="G9" s="9">
        <f>ROUND(84.6904459079232,2)</f>
        <v>84.69</v>
      </c>
      <c r="H9" s="9">
        <f>ROUND(101.603566603107,2)</f>
        <v>101.6</v>
      </c>
      <c r="I9" s="9">
        <f>ROUND(107.276349318886,2)</f>
        <v>107.28</v>
      </c>
      <c r="J9" s="2"/>
    </row>
    <row r="10" spans="1:10" ht="24" customHeight="1" x14ac:dyDescent="0.25">
      <c r="A10" s="1"/>
      <c r="B10" s="10">
        <v>3</v>
      </c>
      <c r="C10" s="10" t="s">
        <v>2</v>
      </c>
      <c r="D10" s="9">
        <f>ROUND(71.9331942777419,2)</f>
        <v>71.930000000000007</v>
      </c>
      <c r="E10" s="9">
        <f>ROUND(77.6059769935212,2)</f>
        <v>77.61</v>
      </c>
      <c r="F10" s="9">
        <f>ROUND(77.8719686086884,2)</f>
        <v>77.87</v>
      </c>
      <c r="G10" s="9">
        <f>ROUND(83.5447513244677,2)</f>
        <v>83.54</v>
      </c>
      <c r="H10" s="9">
        <f>ROUND(100.457872019651,2)</f>
        <v>100.46</v>
      </c>
      <c r="I10" s="9">
        <f>ROUND(106.13065473543,2)</f>
        <v>106.13</v>
      </c>
      <c r="J10" s="2"/>
    </row>
    <row r="11" spans="1:10" ht="24" customHeight="1" x14ac:dyDescent="0.25">
      <c r="A11" s="1"/>
      <c r="B11" s="10">
        <v>4</v>
      </c>
      <c r="C11" s="10" t="s">
        <v>2</v>
      </c>
      <c r="D11" s="11">
        <f>ROUND(68.7766632496245,2)</f>
        <v>68.78</v>
      </c>
      <c r="E11" s="11">
        <f>ROUND(74.449445965403,2)</f>
        <v>74.45</v>
      </c>
      <c r="F11" s="11">
        <f>ROUND(74.715437580571,2)</f>
        <v>74.72</v>
      </c>
      <c r="G11" s="11">
        <f>ROUND(80.3882202963502,2)</f>
        <v>80.39</v>
      </c>
      <c r="H11" s="11">
        <f>ROUND(97.3013409915338,2)</f>
        <v>97.3</v>
      </c>
      <c r="I11" s="11">
        <f>ROUND(102.974123707313,2)</f>
        <v>102.97</v>
      </c>
      <c r="J11" s="2"/>
    </row>
    <row r="12" spans="1:10" ht="37.5" customHeight="1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5"/>
    </row>
  </sheetData>
  <mergeCells count="4">
    <mergeCell ref="A2:J2"/>
    <mergeCell ref="B3:I3"/>
    <mergeCell ref="B4:I4"/>
    <mergeCell ref="B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 Schubert</dc:creator>
  <cp:lastModifiedBy>Katherine Ryan</cp:lastModifiedBy>
  <cp:lastPrinted>2016-09-15T14:31:43Z</cp:lastPrinted>
  <dcterms:created xsi:type="dcterms:W3CDTF">2016-01-28T17:02:53Z</dcterms:created>
  <dcterms:modified xsi:type="dcterms:W3CDTF">2018-04-02T15:07:32Z</dcterms:modified>
</cp:coreProperties>
</file>